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Perso\Lily\Sauvegarde Excel\"/>
    </mc:Choice>
  </mc:AlternateContent>
  <xr:revisionPtr revIDLastSave="0" documentId="13_ncr:1_{32C2B5C0-9FCF-406F-8E59-41CF614EE310}" xr6:coauthVersionLast="47" xr6:coauthVersionMax="47" xr10:uidLastSave="{00000000-0000-0000-0000-000000000000}"/>
  <bookViews>
    <workbookView xWindow="90" yWindow="90" windowWidth="27660" windowHeight="15135" activeTab="2" xr2:uid="{F9EE6B60-2DDF-4161-A369-622CE702518E}"/>
  </bookViews>
  <sheets>
    <sheet name="Services-Produits" sheetId="1" r:id="rId1"/>
    <sheet name="Reference" sheetId="2" r:id="rId2"/>
    <sheet name="Patients" sheetId="3" r:id="rId3"/>
    <sheet name="Test 2 pages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" l="1"/>
  <c r="C19" i="2"/>
  <c r="C20" i="2"/>
  <c r="C21" i="2"/>
  <c r="D21" i="2" s="1"/>
  <c r="C22" i="2"/>
  <c r="D22" i="2" s="1"/>
  <c r="C23" i="2"/>
  <c r="C24" i="2"/>
  <c r="D24" i="2" s="1"/>
  <c r="C25" i="2"/>
  <c r="D25" i="2" s="1"/>
  <c r="C26" i="2"/>
  <c r="C27" i="2"/>
  <c r="C28" i="2"/>
  <c r="D28" i="2" s="1"/>
  <c r="C29" i="2"/>
  <c r="D29" i="2" s="1"/>
  <c r="C30" i="2"/>
  <c r="D30" i="2" s="1"/>
  <c r="C31" i="2"/>
  <c r="C32" i="2"/>
  <c r="D32" i="2" s="1"/>
  <c r="C33" i="2"/>
  <c r="D33" i="2" s="1"/>
  <c r="C34" i="2"/>
  <c r="C35" i="2"/>
  <c r="C36" i="2"/>
  <c r="D36" i="2" s="1"/>
  <c r="C37" i="2"/>
  <c r="C17" i="2"/>
  <c r="D17" i="2" s="1"/>
  <c r="C38" i="4"/>
  <c r="C36" i="4"/>
  <c r="D36" i="4" s="1"/>
  <c r="C35" i="4"/>
  <c r="D35" i="4" s="1"/>
  <c r="C34" i="4"/>
  <c r="D34" i="4" s="1"/>
  <c r="C33" i="4"/>
  <c r="D33" i="4" s="1"/>
  <c r="C32" i="4"/>
  <c r="D32" i="4" s="1"/>
  <c r="C31" i="4"/>
  <c r="D31" i="4" s="1"/>
  <c r="C30" i="4"/>
  <c r="D30" i="4" s="1"/>
  <c r="C29" i="4"/>
  <c r="D29" i="4" s="1"/>
  <c r="G28" i="4"/>
  <c r="D28" i="4"/>
  <c r="C28" i="4"/>
  <c r="G27" i="4"/>
  <c r="H27" i="4" s="1"/>
  <c r="C27" i="4"/>
  <c r="D27" i="4" s="1"/>
  <c r="H26" i="4"/>
  <c r="G26" i="4"/>
  <c r="D26" i="4"/>
  <c r="C26" i="4"/>
  <c r="G25" i="4"/>
  <c r="H25" i="4" s="1"/>
  <c r="C25" i="4"/>
  <c r="D25" i="4" s="1"/>
  <c r="H24" i="4"/>
  <c r="G24" i="4"/>
  <c r="D24" i="4"/>
  <c r="C24" i="4"/>
  <c r="H23" i="4"/>
  <c r="G23" i="4"/>
  <c r="C23" i="4"/>
  <c r="D23" i="4" s="1"/>
  <c r="H22" i="4"/>
  <c r="G22" i="4"/>
  <c r="D22" i="4"/>
  <c r="C22" i="4"/>
  <c r="G21" i="4"/>
  <c r="H21" i="4" s="1"/>
  <c r="C21" i="4"/>
  <c r="D21" i="4" s="1"/>
  <c r="H20" i="4"/>
  <c r="G20" i="4"/>
  <c r="D20" i="4"/>
  <c r="C20" i="4"/>
  <c r="G19" i="4"/>
  <c r="H19" i="4" s="1"/>
  <c r="C19" i="4"/>
  <c r="D19" i="4" s="1"/>
  <c r="H18" i="4"/>
  <c r="G18" i="4"/>
  <c r="D18" i="4"/>
  <c r="C18" i="4"/>
  <c r="G17" i="4"/>
  <c r="H17" i="4" s="1"/>
  <c r="C17" i="4"/>
  <c r="D17" i="4" s="1"/>
  <c r="D39" i="4" s="1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D35" i="2"/>
  <c r="D34" i="2"/>
  <c r="D31" i="2"/>
  <c r="D27" i="2"/>
  <c r="D26" i="2"/>
  <c r="D23" i="2"/>
  <c r="D20" i="2"/>
  <c r="D19" i="2"/>
  <c r="D18" i="2"/>
  <c r="H29" i="4" l="1"/>
  <c r="D38" i="2"/>
</calcChain>
</file>

<file path=xl/sharedStrings.xml><?xml version="1.0" encoding="utf-8"?>
<sst xmlns="http://schemas.openxmlformats.org/spreadsheetml/2006/main" count="432" uniqueCount="196">
  <si>
    <t>Produit</t>
  </si>
  <si>
    <t>Price</t>
  </si>
  <si>
    <t>Abbott Freestyle 2</t>
  </si>
  <si>
    <t>Abbott Sensor</t>
  </si>
  <si>
    <t>Bactoflor-2023</t>
  </si>
  <si>
    <t>Biotin</t>
  </si>
  <si>
    <t>Biotin + NaCl</t>
  </si>
  <si>
    <t>B-Kompleks</t>
  </si>
  <si>
    <t>Black cumin capsules</t>
  </si>
  <si>
    <t>Bosvene Akba</t>
  </si>
  <si>
    <t>Cholin Inject</t>
  </si>
  <si>
    <t>C-Intercell 650 mg Vitamin C, 90 Kapseln</t>
  </si>
  <si>
    <t>Curcumin + NaCl 0,9%</t>
  </si>
  <si>
    <t>Curcumin 150 mg</t>
  </si>
  <si>
    <t>curcumin 75 mg</t>
  </si>
  <si>
    <t>E-Inject</t>
  </si>
  <si>
    <t>Epinativ Injection</t>
  </si>
  <si>
    <t>Face treatment Chin contouring</t>
  </si>
  <si>
    <t>Fermanose</t>
  </si>
  <si>
    <t>Fiber-Intercell</t>
  </si>
  <si>
    <t>Gut Microbiome Therapy</t>
  </si>
  <si>
    <t>Gynophilus</t>
  </si>
  <si>
    <t>Gynophylus</t>
  </si>
  <si>
    <t>Hepar</t>
  </si>
  <si>
    <t>Hydroxiprolin</t>
  </si>
  <si>
    <t>Hypericin</t>
  </si>
  <si>
    <t>Immunocare</t>
  </si>
  <si>
    <t>Immunocare, personalised</t>
  </si>
  <si>
    <t>Infraorbital</t>
  </si>
  <si>
    <t>Infusion: Curcumin 75 mg</t>
  </si>
  <si>
    <t>Infusion: Nicotiamide</t>
  </si>
  <si>
    <t>Infusion: Shoga Öl</t>
  </si>
  <si>
    <t>Jantung (Herz)</t>
  </si>
  <si>
    <t>K2 &amp; D3</t>
  </si>
  <si>
    <t>Kantong kemih (Harnblase)</t>
  </si>
  <si>
    <t>Laetia</t>
  </si>
  <si>
    <t>Liserotota</t>
  </si>
  <si>
    <t>Liv 52</t>
  </si>
  <si>
    <t>Magentropfen</t>
  </si>
  <si>
    <t>Magnesium</t>
  </si>
  <si>
    <t>Magnesium 1000 mg</t>
  </si>
  <si>
    <t>Magnesium Intercell</t>
  </si>
  <si>
    <t>Memoserin 90 Kapseln</t>
  </si>
  <si>
    <t>Microbiome</t>
  </si>
  <si>
    <t>Microbiome body lotion</t>
  </si>
  <si>
    <t>Microcare 4 months</t>
  </si>
  <si>
    <t>Microniome face serum</t>
  </si>
  <si>
    <t>Muskulatur (Otot)</t>
  </si>
  <si>
    <t>NAD+</t>
  </si>
  <si>
    <t>Neuro Amino</t>
  </si>
  <si>
    <t>Nicotinamide</t>
  </si>
  <si>
    <t>NMN, Rapamune, Sildenafil &amp; Tadalafil</t>
  </si>
  <si>
    <t>Oliphenolia</t>
  </si>
  <si>
    <t>Oliphenolia + NaCl 0,9% 150 ml</t>
  </si>
  <si>
    <t>Omega 7</t>
  </si>
  <si>
    <t>Omega 7.0</t>
  </si>
  <si>
    <t>Otak kecil (Kleinhirn)</t>
  </si>
  <si>
    <t>Ozempic</t>
  </si>
  <si>
    <t>Phenylalanine</t>
  </si>
  <si>
    <t>Phospolipide</t>
  </si>
  <si>
    <t>Prodigest</t>
  </si>
  <si>
    <t>Q10 i.v. sensitive</t>
  </si>
  <si>
    <t>Reservatrol + NaCl 0,9% 300 ml</t>
  </si>
  <si>
    <t>Resveratrol</t>
  </si>
  <si>
    <t>Riboflavin</t>
  </si>
  <si>
    <t>RNA</t>
  </si>
  <si>
    <t>RNA Heart</t>
  </si>
  <si>
    <t>RNA Injections 4 vials</t>
  </si>
  <si>
    <t>RNA Thymus</t>
  </si>
  <si>
    <t>Salvans</t>
  </si>
  <si>
    <t>Selenium</t>
  </si>
  <si>
    <t>Senolytics mixture</t>
  </si>
  <si>
    <t>Senolytics Mixture</t>
  </si>
  <si>
    <t>Spermidin</t>
  </si>
  <si>
    <t>Tadalafil-Mepha 10 mg</t>
  </si>
  <si>
    <t>Tadalafil-Mepha 2.5 mg</t>
  </si>
  <si>
    <t>Tadalafil-Mepha 5 mg</t>
  </si>
  <si>
    <t xml:space="preserve">Tamsulosin </t>
  </si>
  <si>
    <t xml:space="preserve">Testicle </t>
  </si>
  <si>
    <t>Thymus</t>
  </si>
  <si>
    <t>Ventrisana</t>
  </si>
  <si>
    <t>Vistabel 3 zones</t>
  </si>
  <si>
    <t>Vit C</t>
  </si>
  <si>
    <t>Vit D3</t>
  </si>
  <si>
    <t>Vit E Inject I.M.</t>
  </si>
  <si>
    <t>Vit, B Komplex</t>
  </si>
  <si>
    <t>Vit. C, Zn</t>
  </si>
  <si>
    <t>Vit. E IM</t>
  </si>
  <si>
    <t>Vit-C Intercell</t>
  </si>
  <si>
    <t>Xanax</t>
  </si>
  <si>
    <t>Zentra inject</t>
  </si>
  <si>
    <t>Infusion:</t>
  </si>
  <si>
    <t>Injection:</t>
  </si>
  <si>
    <t>Infusion &amp; Injections:</t>
  </si>
  <si>
    <t>Artesunat</t>
  </si>
  <si>
    <t>Vit B12</t>
  </si>
  <si>
    <t>RNA Kidney</t>
  </si>
  <si>
    <t>RNA Liver</t>
  </si>
  <si>
    <t>Bactoflor Kinder</t>
  </si>
  <si>
    <t>Supplement &amp; Medication:</t>
  </si>
  <si>
    <t>Microcare personalised</t>
  </si>
  <si>
    <t>Abbott Freestyle libre</t>
  </si>
  <si>
    <t>Abbott Freestyle libre 2 sensor 14 days</t>
  </si>
  <si>
    <t>Jardiance Met</t>
  </si>
  <si>
    <t>Microcare</t>
  </si>
  <si>
    <t>Bactoflor</t>
  </si>
  <si>
    <t>Xarelto</t>
  </si>
  <si>
    <t>Repatha</t>
  </si>
  <si>
    <t>Face cream</t>
  </si>
  <si>
    <t>Cleanser</t>
  </si>
  <si>
    <t>Oregano oil</t>
  </si>
  <si>
    <t>Immune infusion</t>
  </si>
  <si>
    <t>Body Lotion</t>
  </si>
  <si>
    <t>Hair tonic</t>
  </si>
  <si>
    <t>15% discount for Gut Microbiome Therapy</t>
  </si>
  <si>
    <t>Microcare personalised Budi Gunawan 3 months</t>
  </si>
  <si>
    <t>Microcare personalised Sudaeti Susilowati Rahayu 3 months</t>
  </si>
  <si>
    <t>Subtotal in CHF:</t>
  </si>
  <si>
    <t>Invoice: 55H-92401004</t>
  </si>
  <si>
    <t xml:space="preserve">                  05.02.2024</t>
  </si>
  <si>
    <t>Jakarta</t>
  </si>
  <si>
    <t>Indonesia</t>
  </si>
  <si>
    <t>Description</t>
  </si>
  <si>
    <t>Qty</t>
  </si>
  <si>
    <t>Amount</t>
  </si>
  <si>
    <t>Total in CHF</t>
  </si>
  <si>
    <t>Thank you very much for your trust!</t>
  </si>
  <si>
    <t>Adex Yudiswan</t>
  </si>
  <si>
    <t>M</t>
  </si>
  <si>
    <t>SM</t>
  </si>
  <si>
    <t>Agus Andriyanto</t>
  </si>
  <si>
    <t>Armand Wahyudi Hartono</t>
  </si>
  <si>
    <t>Budi Satrio</t>
  </si>
  <si>
    <t>SBL</t>
  </si>
  <si>
    <t>Chan Choi Moi</t>
  </si>
  <si>
    <t>F</t>
  </si>
  <si>
    <t>Deddy Prasetyo</t>
  </si>
  <si>
    <t>Dian Suri Iriani</t>
  </si>
  <si>
    <t>Dobias Iskandar</t>
  </si>
  <si>
    <t>Eileen Patricia Hartono</t>
  </si>
  <si>
    <t>Erminda Melayeni</t>
  </si>
  <si>
    <t>Escy Soeleiman</t>
  </si>
  <si>
    <t>Evy Celiyanti</t>
  </si>
  <si>
    <t>Herman Herry Adranacus</t>
  </si>
  <si>
    <t>Isandi Harahap</t>
  </si>
  <si>
    <t>Karyoto</t>
  </si>
  <si>
    <t>Lina Iskandar</t>
  </si>
  <si>
    <t>Martha Dwi Maryani</t>
  </si>
  <si>
    <t>Muhamad Mardiono</t>
  </si>
  <si>
    <t>Muljadi Tjahjono</t>
  </si>
  <si>
    <t>Nyoman Adhi Suryadnyana</t>
  </si>
  <si>
    <t>Romyus Permana</t>
  </si>
  <si>
    <t>Salim Lan Jaya Liem</t>
  </si>
  <si>
    <t>Samuel Bob</t>
  </si>
  <si>
    <t>Samuel Rusli</t>
  </si>
  <si>
    <t>Shanti Tan</t>
  </si>
  <si>
    <t>Shu Shu</t>
  </si>
  <si>
    <t>Sri Wahyuswinta</t>
  </si>
  <si>
    <t>Tan Kim Siong</t>
  </si>
  <si>
    <t>Tan Siew Chang</t>
  </si>
  <si>
    <t>Titi Salim</t>
  </si>
  <si>
    <t>Wahyu Widada</t>
  </si>
  <si>
    <t>Wisnu Hermawan</t>
  </si>
  <si>
    <t>Yenni Rista S</t>
  </si>
  <si>
    <t>Yenny Wijaya</t>
  </si>
  <si>
    <t>Yuldi Yusman</t>
  </si>
  <si>
    <t>Yulia Gunawan</t>
  </si>
  <si>
    <t>Ita Yuliati</t>
  </si>
  <si>
    <t>Doni Irawan Soenarso</t>
  </si>
  <si>
    <t>Ken Anjani</t>
  </si>
  <si>
    <t>Vino Romano</t>
  </si>
  <si>
    <t>Mouna F. Said</t>
  </si>
  <si>
    <t>Tschun Tschun</t>
  </si>
  <si>
    <t>Cun</t>
  </si>
  <si>
    <t>Samuel</t>
  </si>
  <si>
    <t>Gadiza</t>
  </si>
  <si>
    <t>Adit</t>
  </si>
  <si>
    <t>HH</t>
  </si>
  <si>
    <t>Retina</t>
  </si>
  <si>
    <t>Theresia</t>
  </si>
  <si>
    <t>Yuldi</t>
  </si>
  <si>
    <t>Otty Fauzi</t>
  </si>
  <si>
    <t>Intan Fauzi</t>
  </si>
  <si>
    <t>Esther Fauzi</t>
  </si>
  <si>
    <t>Invoice: 55H-0231115</t>
  </si>
  <si>
    <t xml:space="preserve">                  23.12.2023</t>
  </si>
  <si>
    <t>Treatment by</t>
  </si>
  <si>
    <t>Dr. Roger Gmür</t>
  </si>
  <si>
    <t>Patient: Deddy Prasetyo, M, 26.07.1968</t>
  </si>
  <si>
    <t>Zürich</t>
  </si>
  <si>
    <t>Mr. Deddy Prasetyo</t>
  </si>
  <si>
    <t>Mrs. Henny</t>
  </si>
  <si>
    <t>Patient: Henny</t>
  </si>
  <si>
    <t>Biomo Lipon 600</t>
  </si>
  <si>
    <t>Protokoll Lösung</t>
  </si>
  <si>
    <t>Henny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</si>
</sst>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1" fillId="0" borderId="0" xfId="0" applyFont="1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0" fillId="0" borderId="1" xfId="0" applyFill="1" applyBorder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38100</xdr:rowOff>
    </xdr:from>
    <xdr:to>
      <xdr:col>0</xdr:col>
      <xdr:colOff>2466651</xdr:colOff>
      <xdr:row>49</xdr:row>
      <xdr:rowOff>152529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357E319-9E67-443C-A4AE-251185A76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96325"/>
          <a:ext cx="2466651" cy="876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43</xdr:row>
      <xdr:rowOff>83439</xdr:rowOff>
    </xdr:from>
    <xdr:to>
      <xdr:col>4</xdr:col>
      <xdr:colOff>2905125</xdr:colOff>
      <xdr:row>48</xdr:row>
      <xdr:rowOff>123983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51A2621-2E73-421E-827C-E9C08EA53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0" y="8370189"/>
          <a:ext cx="2828925" cy="9930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rso\Lily\Modele%20invoice%20Swiss%20Microbiome\Sauvegarde%20Excel%20SBL-SM\Modele%20Excel-proto-SBL-2.xlsm" TargetMode="External"/><Relationship Id="rId1" Type="http://schemas.openxmlformats.org/officeDocument/2006/relationships/externalLinkPath" Target="/Perso/Lily/Modele%20invoice%20Swiss%20Microbiome/Sauvegarde%20Excel%20SBL-SM/Modele%20Excel-proto-SBL-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rvices-Produits"/>
      <sheetName val="Reference"/>
      <sheetName val="Patients"/>
      <sheetName val="Theresia"/>
      <sheetName val="Retina"/>
      <sheetName val="HH"/>
      <sheetName val="Adit"/>
      <sheetName val="Gadiza"/>
      <sheetName val="Cun"/>
      <sheetName val="Samuel"/>
      <sheetName val="Dobias Iskandar"/>
      <sheetName val="Titi Salim"/>
      <sheetName val="Test 2 pages"/>
      <sheetName val="Ita Yuliati"/>
      <sheetName val="Otty Fauzi"/>
      <sheetName val="Yuldi"/>
      <sheetName val="Salim Lan Jaya Liem"/>
      <sheetName val="Cun Cun"/>
      <sheetName val="Esther Fauzi"/>
    </sheetNames>
    <sheetDataSet>
      <sheetData sheetId="0">
        <row r="1">
          <cell r="A1" t="str">
            <v>Produit</v>
          </cell>
          <cell r="B1" t="str">
            <v>Price</v>
          </cell>
        </row>
        <row r="2">
          <cell r="A2" t="str">
            <v>Abbott Freestyle 2</v>
          </cell>
          <cell r="B2">
            <v>91.4</v>
          </cell>
        </row>
        <row r="3">
          <cell r="A3" t="str">
            <v>Abbott Sensor</v>
          </cell>
          <cell r="B3">
            <v>65.3</v>
          </cell>
        </row>
        <row r="4">
          <cell r="A4" t="str">
            <v>Bactoflor-2023</v>
          </cell>
          <cell r="B4">
            <v>69.8</v>
          </cell>
        </row>
        <row r="5">
          <cell r="A5" t="str">
            <v>Biotin</v>
          </cell>
          <cell r="B5">
            <v>37.25</v>
          </cell>
        </row>
        <row r="6">
          <cell r="A6" t="str">
            <v>Biotin + NaCl</v>
          </cell>
          <cell r="B6">
            <v>37.25</v>
          </cell>
        </row>
        <row r="7">
          <cell r="A7" t="str">
            <v>B-Kompleks</v>
          </cell>
          <cell r="B7">
            <v>46.8</v>
          </cell>
        </row>
        <row r="8">
          <cell r="A8" t="str">
            <v>Black cumin capsules</v>
          </cell>
          <cell r="B8">
            <v>34.799999999999997</v>
          </cell>
        </row>
        <row r="9">
          <cell r="A9" t="str">
            <v>Bosvene Akba</v>
          </cell>
          <cell r="B9">
            <v>215.11</v>
          </cell>
        </row>
        <row r="10">
          <cell r="A10" t="str">
            <v>Cholin Inject</v>
          </cell>
          <cell r="B10">
            <v>43</v>
          </cell>
        </row>
        <row r="11">
          <cell r="A11" t="str">
            <v>C-Intercell 650 mg Vitamin C, 90 Kapseln</v>
          </cell>
          <cell r="B11">
            <v>27.99</v>
          </cell>
        </row>
        <row r="12">
          <cell r="A12" t="str">
            <v>Curcumin + NaCl 0,9%</v>
          </cell>
          <cell r="B12">
            <v>116.22</v>
          </cell>
        </row>
        <row r="13">
          <cell r="A13" t="str">
            <v>Curcumin 150 mg</v>
          </cell>
          <cell r="B13">
            <v>229.2</v>
          </cell>
        </row>
        <row r="14">
          <cell r="A14" t="str">
            <v>curcumin 75 mg</v>
          </cell>
          <cell r="B14">
            <v>116.22</v>
          </cell>
        </row>
        <row r="15">
          <cell r="A15" t="str">
            <v>E-Inject</v>
          </cell>
          <cell r="B15">
            <v>41.2</v>
          </cell>
        </row>
        <row r="16">
          <cell r="A16" t="str">
            <v>Epinativ Injection</v>
          </cell>
          <cell r="B16">
            <v>133.61000000000001</v>
          </cell>
        </row>
        <row r="17">
          <cell r="A17" t="str">
            <v>Face treatment Chin contouring</v>
          </cell>
          <cell r="B17">
            <v>600</v>
          </cell>
        </row>
        <row r="18">
          <cell r="A18" t="str">
            <v>Fermanose</v>
          </cell>
          <cell r="B18">
            <v>46.2</v>
          </cell>
        </row>
        <row r="19">
          <cell r="A19" t="str">
            <v>Fiber-Intercell</v>
          </cell>
          <cell r="B19">
            <v>40.49</v>
          </cell>
        </row>
        <row r="20">
          <cell r="A20" t="str">
            <v>Gut Microbiome Therapy</v>
          </cell>
          <cell r="B20">
            <v>6912.5</v>
          </cell>
        </row>
        <row r="21">
          <cell r="A21" t="str">
            <v>Gynophilus</v>
          </cell>
          <cell r="B21">
            <v>19.8</v>
          </cell>
        </row>
        <row r="22">
          <cell r="A22" t="str">
            <v>Gynophylus</v>
          </cell>
          <cell r="B22">
            <v>19.8</v>
          </cell>
        </row>
        <row r="23">
          <cell r="A23" t="str">
            <v>Hepar</v>
          </cell>
          <cell r="B23">
            <v>43.7</v>
          </cell>
        </row>
        <row r="24">
          <cell r="A24" t="str">
            <v>Hydroxiprolin</v>
          </cell>
          <cell r="B24">
            <v>68.900000000000006</v>
          </cell>
        </row>
        <row r="25">
          <cell r="A25" t="str">
            <v>Hypericin</v>
          </cell>
          <cell r="B25">
            <v>198.7</v>
          </cell>
        </row>
        <row r="26">
          <cell r="A26" t="str">
            <v>Immunocare</v>
          </cell>
          <cell r="B26">
            <v>220</v>
          </cell>
        </row>
        <row r="27">
          <cell r="A27" t="str">
            <v>Immunocare, personalised</v>
          </cell>
          <cell r="B27">
            <v>195.7</v>
          </cell>
        </row>
        <row r="28">
          <cell r="A28" t="str">
            <v>Infraorbital</v>
          </cell>
          <cell r="B28">
            <v>600</v>
          </cell>
        </row>
        <row r="29">
          <cell r="A29" t="str">
            <v>Infusion: Curcumin 75 mg</v>
          </cell>
          <cell r="B29">
            <v>116.22</v>
          </cell>
        </row>
        <row r="30">
          <cell r="A30" t="str">
            <v>Infusion: Nicotiamide</v>
          </cell>
          <cell r="B30">
            <v>179.8</v>
          </cell>
        </row>
        <row r="31">
          <cell r="A31" t="str">
            <v>Infusion: Shoga Öl</v>
          </cell>
          <cell r="B31">
            <v>670</v>
          </cell>
        </row>
        <row r="32">
          <cell r="A32" t="str">
            <v>Jantung (Herz)</v>
          </cell>
          <cell r="B32">
            <v>584.5</v>
          </cell>
        </row>
        <row r="33">
          <cell r="A33" t="str">
            <v>K2 &amp; D3</v>
          </cell>
          <cell r="B33">
            <v>34.700000000000003</v>
          </cell>
        </row>
        <row r="34">
          <cell r="A34" t="str">
            <v>Kantong kemih (Harnblase)</v>
          </cell>
          <cell r="B34">
            <v>381.35</v>
          </cell>
        </row>
        <row r="35">
          <cell r="A35" t="str">
            <v>Laetia</v>
          </cell>
          <cell r="B35">
            <v>45.3</v>
          </cell>
        </row>
        <row r="36">
          <cell r="A36" t="str">
            <v>Liserotota</v>
          </cell>
          <cell r="B36">
            <v>345.3</v>
          </cell>
        </row>
        <row r="37">
          <cell r="A37" t="str">
            <v>Liv 52</v>
          </cell>
          <cell r="B37">
            <v>14.9</v>
          </cell>
        </row>
        <row r="38">
          <cell r="A38" t="str">
            <v>Magentropfen</v>
          </cell>
          <cell r="B38">
            <v>23</v>
          </cell>
        </row>
        <row r="39">
          <cell r="A39" t="str">
            <v>Magnesium</v>
          </cell>
          <cell r="B39">
            <v>25.45</v>
          </cell>
        </row>
        <row r="40">
          <cell r="A40" t="str">
            <v>Magnesium 1000 mg</v>
          </cell>
          <cell r="B40">
            <v>34.68</v>
          </cell>
        </row>
        <row r="41">
          <cell r="A41" t="str">
            <v>Magnesium Intercell</v>
          </cell>
          <cell r="B41">
            <v>15.1</v>
          </cell>
        </row>
        <row r="42">
          <cell r="A42" t="str">
            <v>Memoserin 90 Kapseln</v>
          </cell>
          <cell r="B42">
            <v>67.7</v>
          </cell>
        </row>
        <row r="43">
          <cell r="A43" t="str">
            <v>Microbiome</v>
          </cell>
          <cell r="B43">
            <v>74.95</v>
          </cell>
        </row>
        <row r="44">
          <cell r="A44" t="str">
            <v>Microbiome body lotion</v>
          </cell>
          <cell r="B44">
            <v>29.9</v>
          </cell>
        </row>
        <row r="45">
          <cell r="A45" t="str">
            <v>Microcare 4 months</v>
          </cell>
          <cell r="B45">
            <v>571.04999999999995</v>
          </cell>
        </row>
        <row r="46">
          <cell r="A46" t="str">
            <v>Microniome face serum</v>
          </cell>
          <cell r="B46">
            <v>69.900000000000006</v>
          </cell>
        </row>
        <row r="47">
          <cell r="A47" t="str">
            <v>Muskulatur (Otot)</v>
          </cell>
          <cell r="B47">
            <v>286.39999999999998</v>
          </cell>
        </row>
        <row r="48">
          <cell r="A48" t="str">
            <v>NAD+</v>
          </cell>
          <cell r="B48">
            <v>219.66</v>
          </cell>
        </row>
        <row r="49">
          <cell r="A49" t="str">
            <v>Neuro Amino</v>
          </cell>
          <cell r="B49">
            <v>163.19999999999999</v>
          </cell>
        </row>
        <row r="50">
          <cell r="A50" t="str">
            <v>Nicotinamide</v>
          </cell>
          <cell r="B50">
            <v>179.8</v>
          </cell>
        </row>
        <row r="51">
          <cell r="A51" t="str">
            <v>NMN, Rapamune, Sildenafil &amp; Tadalafil</v>
          </cell>
          <cell r="B51">
            <v>67.8</v>
          </cell>
        </row>
        <row r="52">
          <cell r="A52" t="str">
            <v>Oliphenolia</v>
          </cell>
          <cell r="B52">
            <v>183.51</v>
          </cell>
        </row>
        <row r="53">
          <cell r="A53" t="str">
            <v>Oliphenolia + NaCl 0,9% 150 ml</v>
          </cell>
          <cell r="B53">
            <v>183.51</v>
          </cell>
        </row>
        <row r="54">
          <cell r="A54" t="str">
            <v>Omega 7</v>
          </cell>
          <cell r="B54">
            <v>82.6</v>
          </cell>
        </row>
        <row r="55">
          <cell r="A55" t="str">
            <v>Omega 7.0</v>
          </cell>
          <cell r="B55">
            <v>81.349999999999994</v>
          </cell>
        </row>
        <row r="56">
          <cell r="A56" t="str">
            <v>Otak kecil (Kleinhirn)</v>
          </cell>
          <cell r="B56">
            <v>288</v>
          </cell>
        </row>
        <row r="57">
          <cell r="A57" t="str">
            <v>Ozempic</v>
          </cell>
          <cell r="B57">
            <v>129.80000000000001</v>
          </cell>
        </row>
        <row r="58">
          <cell r="A58" t="str">
            <v>Phenylalanine</v>
          </cell>
          <cell r="B58">
            <v>106.4</v>
          </cell>
        </row>
        <row r="59">
          <cell r="A59" t="str">
            <v>Phospolipide</v>
          </cell>
          <cell r="B59">
            <v>31.28</v>
          </cell>
        </row>
        <row r="60">
          <cell r="A60" t="str">
            <v>Prodigest</v>
          </cell>
          <cell r="B60">
            <v>72.349999999999994</v>
          </cell>
        </row>
        <row r="61">
          <cell r="A61" t="str">
            <v>Q10 i.v. sensitive</v>
          </cell>
          <cell r="B61">
            <v>178.8</v>
          </cell>
        </row>
        <row r="62">
          <cell r="A62" t="str">
            <v>Reservatrol + NaCl 0,9% 300 ml</v>
          </cell>
          <cell r="B62">
            <v>178</v>
          </cell>
        </row>
        <row r="63">
          <cell r="A63" t="str">
            <v>Resveratrol</v>
          </cell>
          <cell r="B63">
            <v>178</v>
          </cell>
        </row>
        <row r="64">
          <cell r="A64" t="str">
            <v>Riboflavin</v>
          </cell>
          <cell r="B64">
            <v>127.4</v>
          </cell>
        </row>
        <row r="65">
          <cell r="A65" t="str">
            <v>RNA</v>
          </cell>
          <cell r="B65">
            <v>516.70000000000005</v>
          </cell>
        </row>
        <row r="66">
          <cell r="A66" t="str">
            <v>RNA Heart</v>
          </cell>
          <cell r="B66">
            <v>516.70000000000005</v>
          </cell>
        </row>
        <row r="67">
          <cell r="A67" t="str">
            <v>RNA Injections 4 vials</v>
          </cell>
          <cell r="B67">
            <v>516.70000000000005</v>
          </cell>
        </row>
        <row r="68">
          <cell r="A68" t="str">
            <v>RNA Thymus</v>
          </cell>
          <cell r="B68">
            <v>516.70000000000005</v>
          </cell>
        </row>
        <row r="69">
          <cell r="A69" t="str">
            <v>Salvans</v>
          </cell>
          <cell r="B69">
            <v>13.05</v>
          </cell>
        </row>
        <row r="70">
          <cell r="A70" t="str">
            <v>Selenium</v>
          </cell>
          <cell r="B70">
            <v>41.6</v>
          </cell>
        </row>
        <row r="71">
          <cell r="A71" t="str">
            <v>Senolytics mixture</v>
          </cell>
          <cell r="B71">
            <v>670</v>
          </cell>
        </row>
        <row r="72">
          <cell r="A72" t="str">
            <v>Senolytics Mixture</v>
          </cell>
          <cell r="B72">
            <v>670</v>
          </cell>
        </row>
        <row r="73">
          <cell r="A73" t="str">
            <v>Spermidin</v>
          </cell>
          <cell r="B73">
            <v>182.35</v>
          </cell>
        </row>
        <row r="74">
          <cell r="A74" t="str">
            <v>Tadalafil-Mepha 10 mg</v>
          </cell>
          <cell r="B74">
            <v>115</v>
          </cell>
        </row>
        <row r="75">
          <cell r="A75" t="str">
            <v>Tadalafil-Mepha 2.5 mg</v>
          </cell>
          <cell r="B75">
            <v>115</v>
          </cell>
        </row>
        <row r="76">
          <cell r="A76" t="str">
            <v>Tadalafil-Mepha 5 mg</v>
          </cell>
          <cell r="B76">
            <v>115</v>
          </cell>
        </row>
        <row r="77">
          <cell r="A77" t="str">
            <v xml:space="preserve">Tamsulosin </v>
          </cell>
          <cell r="B77">
            <v>59.9</v>
          </cell>
        </row>
        <row r="78">
          <cell r="A78" t="str">
            <v xml:space="preserve">Testicle </v>
          </cell>
          <cell r="B78">
            <v>372.45</v>
          </cell>
        </row>
        <row r="79">
          <cell r="A79" t="str">
            <v>Thymus</v>
          </cell>
          <cell r="B79">
            <v>516.70000000000005</v>
          </cell>
        </row>
        <row r="80">
          <cell r="A80" t="str">
            <v>Ventrisana</v>
          </cell>
          <cell r="B80">
            <v>19.2</v>
          </cell>
        </row>
        <row r="81">
          <cell r="A81" t="str">
            <v>Vistabel 3 zones</v>
          </cell>
          <cell r="B81">
            <v>750</v>
          </cell>
        </row>
        <row r="82">
          <cell r="A82" t="str">
            <v>Vit C</v>
          </cell>
          <cell r="B82">
            <v>27.99</v>
          </cell>
        </row>
        <row r="83">
          <cell r="A83" t="str">
            <v>Vit D3</v>
          </cell>
          <cell r="B83">
            <v>37</v>
          </cell>
        </row>
        <row r="84">
          <cell r="A84" t="str">
            <v>Vit D3</v>
          </cell>
          <cell r="B84">
            <v>29.8</v>
          </cell>
        </row>
        <row r="85">
          <cell r="A85" t="str">
            <v>Vit E Inject I.M.</v>
          </cell>
          <cell r="B85"/>
        </row>
        <row r="86">
          <cell r="A86" t="str">
            <v>Vit, B Komplex</v>
          </cell>
          <cell r="B86">
            <v>46.8</v>
          </cell>
        </row>
        <row r="87">
          <cell r="A87" t="str">
            <v>Vit. C, Zn</v>
          </cell>
          <cell r="B87">
            <v>21.4</v>
          </cell>
        </row>
        <row r="88">
          <cell r="A88" t="str">
            <v>Vit. E IM</v>
          </cell>
          <cell r="B88"/>
        </row>
        <row r="89">
          <cell r="A89" t="str">
            <v>Vit-C Intercell</v>
          </cell>
          <cell r="B89">
            <v>27.99</v>
          </cell>
        </row>
        <row r="90">
          <cell r="A90" t="str">
            <v>Xanax</v>
          </cell>
          <cell r="B90">
            <v>42.7</v>
          </cell>
        </row>
        <row r="91">
          <cell r="A91" t="str">
            <v>Zentra inject</v>
          </cell>
          <cell r="B91">
            <v>60</v>
          </cell>
        </row>
        <row r="92">
          <cell r="A92" t="str">
            <v>Gut Microbiome Therapy</v>
          </cell>
          <cell r="B92">
            <v>7199.75</v>
          </cell>
        </row>
        <row r="93">
          <cell r="A93" t="str">
            <v>Infusion:</v>
          </cell>
          <cell r="B93"/>
        </row>
        <row r="94">
          <cell r="A94" t="str">
            <v>Injection:</v>
          </cell>
          <cell r="B94"/>
        </row>
        <row r="95">
          <cell r="A95" t="str">
            <v>Infusion &amp; Injections:</v>
          </cell>
          <cell r="B95"/>
        </row>
        <row r="96">
          <cell r="A96" t="str">
            <v>Protokoll Lösung 1</v>
          </cell>
          <cell r="B96">
            <v>147.19999999999999</v>
          </cell>
        </row>
        <row r="97">
          <cell r="A97" t="str">
            <v>Artesunat</v>
          </cell>
          <cell r="B97">
            <v>67.2</v>
          </cell>
        </row>
        <row r="98">
          <cell r="A98" t="str">
            <v>Vit B12</v>
          </cell>
          <cell r="B98">
            <v>8.1</v>
          </cell>
        </row>
        <row r="99">
          <cell r="A99" t="str">
            <v>RNA Kidney</v>
          </cell>
          <cell r="B99">
            <v>438.15</v>
          </cell>
        </row>
        <row r="100">
          <cell r="A100" t="str">
            <v>RNA Liver</v>
          </cell>
          <cell r="B100">
            <v>629.45000000000005</v>
          </cell>
        </row>
        <row r="101">
          <cell r="A101" t="str">
            <v>Bactoflor Kinder</v>
          </cell>
          <cell r="B101">
            <v>35.74</v>
          </cell>
        </row>
        <row r="102">
          <cell r="A102" t="str">
            <v>Supplement &amp; Medication:</v>
          </cell>
          <cell r="B102"/>
        </row>
        <row r="103">
          <cell r="A103" t="str">
            <v>Microcare personalised</v>
          </cell>
          <cell r="B103"/>
        </row>
        <row r="104">
          <cell r="A104" t="str">
            <v>Abbott Freestyle libre</v>
          </cell>
          <cell r="B104">
            <v>91.4</v>
          </cell>
        </row>
        <row r="105">
          <cell r="A105" t="str">
            <v>Abbott Freestyle libre 2 sensor 14 days</v>
          </cell>
          <cell r="B105">
            <v>65.3</v>
          </cell>
        </row>
        <row r="106">
          <cell r="A106" t="str">
            <v>Jardiance</v>
          </cell>
          <cell r="B106">
            <v>662.8</v>
          </cell>
        </row>
        <row r="107">
          <cell r="A107" t="str">
            <v>Microcare</v>
          </cell>
          <cell r="B107"/>
        </row>
        <row r="108">
          <cell r="A108" t="str">
            <v>Bactoflor</v>
          </cell>
          <cell r="B108">
            <v>47.8</v>
          </cell>
        </row>
        <row r="109">
          <cell r="A109" t="str">
            <v>Xarelto</v>
          </cell>
          <cell r="B109">
            <v>42.15</v>
          </cell>
        </row>
        <row r="110">
          <cell r="A110" t="str">
            <v>Repatha</v>
          </cell>
          <cell r="B110">
            <v>233.55</v>
          </cell>
        </row>
        <row r="111">
          <cell r="A111" t="str">
            <v>Face cream</v>
          </cell>
          <cell r="B111"/>
        </row>
        <row r="112">
          <cell r="A112" t="str">
            <v>Cleanser</v>
          </cell>
          <cell r="B112"/>
        </row>
        <row r="113">
          <cell r="A113" t="str">
            <v>Oregano oil</v>
          </cell>
          <cell r="B113"/>
        </row>
        <row r="114">
          <cell r="A114" t="str">
            <v>Immune infusion</v>
          </cell>
          <cell r="B11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C9DA-41F1-4191-9281-D1D4915D1457}">
  <sheetPr codeName="Feuil1"/>
  <dimension ref="A1:B121"/>
  <sheetViews>
    <sheetView topLeftCell="A100" workbookViewId="0">
      <selection activeCell="D112" sqref="D112"/>
    </sheetView>
  </sheetViews>
  <sheetFormatPr baseColWidth="10" defaultRowHeight="15" x14ac:dyDescent="0.25"/>
  <cols>
    <col min="1" max="1" width="54.85546875" bestFit="1" customWidth="1"/>
    <col min="2" max="2" width="11.42578125" style="20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91.4</v>
      </c>
    </row>
    <row r="3" spans="1:2" x14ac:dyDescent="0.25">
      <c r="A3" s="3" t="s">
        <v>3</v>
      </c>
      <c r="B3" s="4">
        <v>65.3</v>
      </c>
    </row>
    <row r="4" spans="1:2" x14ac:dyDescent="0.25">
      <c r="A4" s="3" t="s">
        <v>4</v>
      </c>
      <c r="B4" s="4">
        <v>69.8</v>
      </c>
    </row>
    <row r="5" spans="1:2" x14ac:dyDescent="0.25">
      <c r="A5" s="3" t="s">
        <v>5</v>
      </c>
      <c r="B5" s="4">
        <v>37.25</v>
      </c>
    </row>
    <row r="6" spans="1:2" x14ac:dyDescent="0.25">
      <c r="A6" s="3" t="s">
        <v>6</v>
      </c>
      <c r="B6" s="4">
        <v>37.25</v>
      </c>
    </row>
    <row r="7" spans="1:2" x14ac:dyDescent="0.25">
      <c r="A7" s="3" t="s">
        <v>7</v>
      </c>
      <c r="B7" s="4">
        <v>46.8</v>
      </c>
    </row>
    <row r="8" spans="1:2" x14ac:dyDescent="0.25">
      <c r="A8" s="3" t="s">
        <v>8</v>
      </c>
      <c r="B8" s="4">
        <v>34.799999999999997</v>
      </c>
    </row>
    <row r="9" spans="1:2" x14ac:dyDescent="0.25">
      <c r="A9" s="3" t="s">
        <v>9</v>
      </c>
      <c r="B9" s="4">
        <v>215.11</v>
      </c>
    </row>
    <row r="10" spans="1:2" x14ac:dyDescent="0.25">
      <c r="A10" s="3" t="s">
        <v>10</v>
      </c>
      <c r="B10" s="4">
        <v>43</v>
      </c>
    </row>
    <row r="11" spans="1:2" x14ac:dyDescent="0.25">
      <c r="A11" s="3" t="s">
        <v>11</v>
      </c>
      <c r="B11" s="4">
        <v>27.99</v>
      </c>
    </row>
    <row r="12" spans="1:2" x14ac:dyDescent="0.25">
      <c r="A12" s="3" t="s">
        <v>12</v>
      </c>
      <c r="B12" s="4">
        <v>116.22</v>
      </c>
    </row>
    <row r="13" spans="1:2" x14ac:dyDescent="0.25">
      <c r="A13" s="3" t="s">
        <v>13</v>
      </c>
      <c r="B13" s="4">
        <v>229.2</v>
      </c>
    </row>
    <row r="14" spans="1:2" x14ac:dyDescent="0.25">
      <c r="A14" s="3" t="s">
        <v>14</v>
      </c>
      <c r="B14" s="4">
        <v>116.22</v>
      </c>
    </row>
    <row r="15" spans="1:2" x14ac:dyDescent="0.25">
      <c r="A15" s="3" t="s">
        <v>15</v>
      </c>
      <c r="B15" s="4">
        <v>41.2</v>
      </c>
    </row>
    <row r="16" spans="1:2" x14ac:dyDescent="0.25">
      <c r="A16" s="3" t="s">
        <v>16</v>
      </c>
      <c r="B16" s="4">
        <v>133.61000000000001</v>
      </c>
    </row>
    <row r="17" spans="1:2" x14ac:dyDescent="0.25">
      <c r="A17" s="3" t="s">
        <v>17</v>
      </c>
      <c r="B17" s="4">
        <v>600</v>
      </c>
    </row>
    <row r="18" spans="1:2" x14ac:dyDescent="0.25">
      <c r="A18" s="3" t="s">
        <v>18</v>
      </c>
      <c r="B18" s="4">
        <v>46.2</v>
      </c>
    </row>
    <row r="19" spans="1:2" x14ac:dyDescent="0.25">
      <c r="A19" s="3" t="s">
        <v>19</v>
      </c>
      <c r="B19" s="4">
        <v>40.49</v>
      </c>
    </row>
    <row r="20" spans="1:2" x14ac:dyDescent="0.25">
      <c r="A20" s="3" t="s">
        <v>20</v>
      </c>
      <c r="B20" s="4">
        <v>6912.5</v>
      </c>
    </row>
    <row r="21" spans="1:2" x14ac:dyDescent="0.25">
      <c r="A21" s="3" t="s">
        <v>21</v>
      </c>
      <c r="B21" s="4">
        <v>19.8</v>
      </c>
    </row>
    <row r="22" spans="1:2" x14ac:dyDescent="0.25">
      <c r="A22" s="3" t="s">
        <v>22</v>
      </c>
      <c r="B22" s="4">
        <v>19.8</v>
      </c>
    </row>
    <row r="23" spans="1:2" x14ac:dyDescent="0.25">
      <c r="A23" s="3" t="s">
        <v>23</v>
      </c>
      <c r="B23" s="4">
        <v>43.7</v>
      </c>
    </row>
    <row r="24" spans="1:2" x14ac:dyDescent="0.25">
      <c r="A24" s="3" t="s">
        <v>24</v>
      </c>
      <c r="B24" s="4">
        <v>68.900000000000006</v>
      </c>
    </row>
    <row r="25" spans="1:2" x14ac:dyDescent="0.25">
      <c r="A25" s="3" t="s">
        <v>25</v>
      </c>
      <c r="B25" s="4">
        <v>198.7</v>
      </c>
    </row>
    <row r="26" spans="1:2" x14ac:dyDescent="0.25">
      <c r="A26" s="3" t="s">
        <v>26</v>
      </c>
      <c r="B26" s="4">
        <v>220</v>
      </c>
    </row>
    <row r="27" spans="1:2" x14ac:dyDescent="0.25">
      <c r="A27" s="3" t="s">
        <v>27</v>
      </c>
      <c r="B27" s="4">
        <v>195.7</v>
      </c>
    </row>
    <row r="28" spans="1:2" x14ac:dyDescent="0.25">
      <c r="A28" s="3" t="s">
        <v>28</v>
      </c>
      <c r="B28" s="4">
        <v>600</v>
      </c>
    </row>
    <row r="29" spans="1:2" x14ac:dyDescent="0.25">
      <c r="A29" s="3" t="s">
        <v>29</v>
      </c>
      <c r="B29" s="4">
        <v>116.22</v>
      </c>
    </row>
    <row r="30" spans="1:2" x14ac:dyDescent="0.25">
      <c r="A30" s="3" t="s">
        <v>30</v>
      </c>
      <c r="B30" s="4">
        <v>179.8</v>
      </c>
    </row>
    <row r="31" spans="1:2" x14ac:dyDescent="0.25">
      <c r="A31" s="3" t="s">
        <v>31</v>
      </c>
      <c r="B31" s="4">
        <v>670</v>
      </c>
    </row>
    <row r="32" spans="1:2" x14ac:dyDescent="0.25">
      <c r="A32" s="3" t="s">
        <v>32</v>
      </c>
      <c r="B32" s="4">
        <v>584.5</v>
      </c>
    </row>
    <row r="33" spans="1:2" x14ac:dyDescent="0.25">
      <c r="A33" s="3" t="s">
        <v>33</v>
      </c>
      <c r="B33" s="4">
        <v>34.700000000000003</v>
      </c>
    </row>
    <row r="34" spans="1:2" x14ac:dyDescent="0.25">
      <c r="A34" s="3" t="s">
        <v>34</v>
      </c>
      <c r="B34" s="4">
        <v>381.35</v>
      </c>
    </row>
    <row r="35" spans="1:2" x14ac:dyDescent="0.25">
      <c r="A35" s="3" t="s">
        <v>35</v>
      </c>
      <c r="B35" s="4">
        <v>45.3</v>
      </c>
    </row>
    <row r="36" spans="1:2" x14ac:dyDescent="0.25">
      <c r="A36" s="3" t="s">
        <v>36</v>
      </c>
      <c r="B36" s="4">
        <v>345.3</v>
      </c>
    </row>
    <row r="37" spans="1:2" x14ac:dyDescent="0.25">
      <c r="A37" s="3" t="s">
        <v>37</v>
      </c>
      <c r="B37" s="4">
        <v>14.9</v>
      </c>
    </row>
    <row r="38" spans="1:2" x14ac:dyDescent="0.25">
      <c r="A38" s="3" t="s">
        <v>38</v>
      </c>
      <c r="B38" s="4">
        <v>23</v>
      </c>
    </row>
    <row r="39" spans="1:2" x14ac:dyDescent="0.25">
      <c r="A39" s="3" t="s">
        <v>39</v>
      </c>
      <c r="B39" s="4">
        <v>25.45</v>
      </c>
    </row>
    <row r="40" spans="1:2" x14ac:dyDescent="0.25">
      <c r="A40" s="3" t="s">
        <v>40</v>
      </c>
      <c r="B40" s="4">
        <v>34.68</v>
      </c>
    </row>
    <row r="41" spans="1:2" x14ac:dyDescent="0.25">
      <c r="A41" s="3" t="s">
        <v>41</v>
      </c>
      <c r="B41" s="4">
        <v>15.1</v>
      </c>
    </row>
    <row r="42" spans="1:2" x14ac:dyDescent="0.25">
      <c r="A42" s="3" t="s">
        <v>42</v>
      </c>
      <c r="B42" s="4">
        <v>67.7</v>
      </c>
    </row>
    <row r="43" spans="1:2" x14ac:dyDescent="0.25">
      <c r="A43" s="3" t="s">
        <v>43</v>
      </c>
      <c r="B43" s="4">
        <v>74.95</v>
      </c>
    </row>
    <row r="44" spans="1:2" x14ac:dyDescent="0.25">
      <c r="A44" s="3" t="s">
        <v>44</v>
      </c>
      <c r="B44" s="4">
        <v>29.9</v>
      </c>
    </row>
    <row r="45" spans="1:2" x14ac:dyDescent="0.25">
      <c r="A45" s="3" t="s">
        <v>45</v>
      </c>
      <c r="B45" s="4">
        <v>571.04999999999995</v>
      </c>
    </row>
    <row r="46" spans="1:2" x14ac:dyDescent="0.25">
      <c r="A46" s="3" t="s">
        <v>46</v>
      </c>
      <c r="B46" s="4">
        <v>69.900000000000006</v>
      </c>
    </row>
    <row r="47" spans="1:2" x14ac:dyDescent="0.25">
      <c r="A47" s="3" t="s">
        <v>47</v>
      </c>
      <c r="B47" s="4">
        <v>286.39999999999998</v>
      </c>
    </row>
    <row r="48" spans="1:2" x14ac:dyDescent="0.25">
      <c r="A48" s="3" t="s">
        <v>48</v>
      </c>
      <c r="B48" s="4">
        <v>219.66</v>
      </c>
    </row>
    <row r="49" spans="1:2" x14ac:dyDescent="0.25">
      <c r="A49" s="3" t="s">
        <v>49</v>
      </c>
      <c r="B49" s="4">
        <v>163.19999999999999</v>
      </c>
    </row>
    <row r="50" spans="1:2" x14ac:dyDescent="0.25">
      <c r="A50" s="3" t="s">
        <v>50</v>
      </c>
      <c r="B50" s="4">
        <v>179.8</v>
      </c>
    </row>
    <row r="51" spans="1:2" x14ac:dyDescent="0.25">
      <c r="A51" s="3" t="s">
        <v>51</v>
      </c>
      <c r="B51" s="4">
        <v>67.8</v>
      </c>
    </row>
    <row r="52" spans="1:2" x14ac:dyDescent="0.25">
      <c r="A52" s="3" t="s">
        <v>52</v>
      </c>
      <c r="B52" s="4">
        <v>183.51</v>
      </c>
    </row>
    <row r="53" spans="1:2" x14ac:dyDescent="0.25">
      <c r="A53" s="3" t="s">
        <v>53</v>
      </c>
      <c r="B53" s="4">
        <v>183.51</v>
      </c>
    </row>
    <row r="54" spans="1:2" x14ac:dyDescent="0.25">
      <c r="A54" s="3" t="s">
        <v>54</v>
      </c>
      <c r="B54" s="4">
        <v>82.6</v>
      </c>
    </row>
    <row r="55" spans="1:2" x14ac:dyDescent="0.25">
      <c r="A55" s="3" t="s">
        <v>55</v>
      </c>
      <c r="B55" s="4">
        <v>81.349999999999994</v>
      </c>
    </row>
    <row r="56" spans="1:2" x14ac:dyDescent="0.25">
      <c r="A56" s="3" t="s">
        <v>56</v>
      </c>
      <c r="B56" s="4">
        <v>288</v>
      </c>
    </row>
    <row r="57" spans="1:2" x14ac:dyDescent="0.25">
      <c r="A57" s="3" t="s">
        <v>57</v>
      </c>
      <c r="B57" s="4">
        <v>129.80000000000001</v>
      </c>
    </row>
    <row r="58" spans="1:2" x14ac:dyDescent="0.25">
      <c r="A58" s="3" t="s">
        <v>58</v>
      </c>
      <c r="B58" s="4">
        <v>106.4</v>
      </c>
    </row>
    <row r="59" spans="1:2" x14ac:dyDescent="0.25">
      <c r="A59" s="3" t="s">
        <v>59</v>
      </c>
      <c r="B59" s="4">
        <v>31.28</v>
      </c>
    </row>
    <row r="60" spans="1:2" x14ac:dyDescent="0.25">
      <c r="A60" s="3" t="s">
        <v>60</v>
      </c>
      <c r="B60" s="4">
        <v>72.349999999999994</v>
      </c>
    </row>
    <row r="61" spans="1:2" x14ac:dyDescent="0.25">
      <c r="A61" s="3" t="s">
        <v>61</v>
      </c>
      <c r="B61" s="4">
        <v>178.8</v>
      </c>
    </row>
    <row r="62" spans="1:2" x14ac:dyDescent="0.25">
      <c r="A62" s="3" t="s">
        <v>62</v>
      </c>
      <c r="B62" s="4">
        <v>178</v>
      </c>
    </row>
    <row r="63" spans="1:2" x14ac:dyDescent="0.25">
      <c r="A63" s="3" t="s">
        <v>63</v>
      </c>
      <c r="B63" s="4">
        <v>178</v>
      </c>
    </row>
    <row r="64" spans="1:2" x14ac:dyDescent="0.25">
      <c r="A64" s="3" t="s">
        <v>64</v>
      </c>
      <c r="B64" s="4">
        <v>127.4</v>
      </c>
    </row>
    <row r="65" spans="1:2" x14ac:dyDescent="0.25">
      <c r="A65" s="3" t="s">
        <v>65</v>
      </c>
      <c r="B65" s="4">
        <v>516.70000000000005</v>
      </c>
    </row>
    <row r="66" spans="1:2" x14ac:dyDescent="0.25">
      <c r="A66" s="3" t="s">
        <v>66</v>
      </c>
      <c r="B66" s="4">
        <v>516.70000000000005</v>
      </c>
    </row>
    <row r="67" spans="1:2" x14ac:dyDescent="0.25">
      <c r="A67" s="3" t="s">
        <v>67</v>
      </c>
      <c r="B67" s="4">
        <v>516.70000000000005</v>
      </c>
    </row>
    <row r="68" spans="1:2" x14ac:dyDescent="0.25">
      <c r="A68" s="3" t="s">
        <v>68</v>
      </c>
      <c r="B68" s="4">
        <v>516.70000000000005</v>
      </c>
    </row>
    <row r="69" spans="1:2" x14ac:dyDescent="0.25">
      <c r="A69" s="3" t="s">
        <v>69</v>
      </c>
      <c r="B69" s="4">
        <v>13.05</v>
      </c>
    </row>
    <row r="70" spans="1:2" x14ac:dyDescent="0.25">
      <c r="A70" s="3" t="s">
        <v>70</v>
      </c>
      <c r="B70" s="4">
        <v>41.6</v>
      </c>
    </row>
    <row r="71" spans="1:2" x14ac:dyDescent="0.25">
      <c r="A71" s="3" t="s">
        <v>71</v>
      </c>
      <c r="B71" s="4">
        <v>670</v>
      </c>
    </row>
    <row r="72" spans="1:2" x14ac:dyDescent="0.25">
      <c r="A72" s="3" t="s">
        <v>72</v>
      </c>
      <c r="B72" s="4">
        <v>670</v>
      </c>
    </row>
    <row r="73" spans="1:2" x14ac:dyDescent="0.25">
      <c r="A73" s="3" t="s">
        <v>73</v>
      </c>
      <c r="B73" s="4">
        <v>182.35</v>
      </c>
    </row>
    <row r="74" spans="1:2" x14ac:dyDescent="0.25">
      <c r="A74" s="3" t="s">
        <v>74</v>
      </c>
      <c r="B74" s="4">
        <v>115</v>
      </c>
    </row>
    <row r="75" spans="1:2" x14ac:dyDescent="0.25">
      <c r="A75" s="3" t="s">
        <v>75</v>
      </c>
      <c r="B75" s="4">
        <v>115</v>
      </c>
    </row>
    <row r="76" spans="1:2" x14ac:dyDescent="0.25">
      <c r="A76" s="3" t="s">
        <v>76</v>
      </c>
      <c r="B76" s="4">
        <v>115</v>
      </c>
    </row>
    <row r="77" spans="1:2" x14ac:dyDescent="0.25">
      <c r="A77" s="3" t="s">
        <v>77</v>
      </c>
      <c r="B77" s="4">
        <v>59.9</v>
      </c>
    </row>
    <row r="78" spans="1:2" x14ac:dyDescent="0.25">
      <c r="A78" s="3" t="s">
        <v>78</v>
      </c>
      <c r="B78" s="4">
        <v>372.45</v>
      </c>
    </row>
    <row r="79" spans="1:2" x14ac:dyDescent="0.25">
      <c r="A79" s="3" t="s">
        <v>79</v>
      </c>
      <c r="B79" s="4">
        <v>516.70000000000005</v>
      </c>
    </row>
    <row r="80" spans="1:2" x14ac:dyDescent="0.25">
      <c r="A80" s="3" t="s">
        <v>80</v>
      </c>
      <c r="B80" s="4">
        <v>19.2</v>
      </c>
    </row>
    <row r="81" spans="1:2" x14ac:dyDescent="0.25">
      <c r="A81" s="3" t="s">
        <v>81</v>
      </c>
      <c r="B81" s="4">
        <v>750</v>
      </c>
    </row>
    <row r="82" spans="1:2" x14ac:dyDescent="0.25">
      <c r="A82" s="3" t="s">
        <v>82</v>
      </c>
      <c r="B82" s="4">
        <v>27.99</v>
      </c>
    </row>
    <row r="83" spans="1:2" x14ac:dyDescent="0.25">
      <c r="A83" s="3" t="s">
        <v>83</v>
      </c>
      <c r="B83" s="4">
        <v>37</v>
      </c>
    </row>
    <row r="84" spans="1:2" x14ac:dyDescent="0.25">
      <c r="A84" s="3" t="s">
        <v>83</v>
      </c>
      <c r="B84" s="4">
        <v>29.8</v>
      </c>
    </row>
    <row r="85" spans="1:2" x14ac:dyDescent="0.25">
      <c r="A85" s="3" t="s">
        <v>84</v>
      </c>
      <c r="B85" s="4"/>
    </row>
    <row r="86" spans="1:2" x14ac:dyDescent="0.25">
      <c r="A86" s="3" t="s">
        <v>85</v>
      </c>
      <c r="B86" s="4">
        <v>46.8</v>
      </c>
    </row>
    <row r="87" spans="1:2" x14ac:dyDescent="0.25">
      <c r="A87" s="3" t="s">
        <v>86</v>
      </c>
      <c r="B87" s="4">
        <v>21.4</v>
      </c>
    </row>
    <row r="88" spans="1:2" x14ac:dyDescent="0.25">
      <c r="A88" s="3" t="s">
        <v>87</v>
      </c>
      <c r="B88" s="4"/>
    </row>
    <row r="89" spans="1:2" x14ac:dyDescent="0.25">
      <c r="A89" s="3" t="s">
        <v>88</v>
      </c>
      <c r="B89" s="4">
        <v>27.99</v>
      </c>
    </row>
    <row r="90" spans="1:2" x14ac:dyDescent="0.25">
      <c r="A90" s="3" t="s">
        <v>89</v>
      </c>
      <c r="B90" s="4">
        <v>42.7</v>
      </c>
    </row>
    <row r="91" spans="1:2" x14ac:dyDescent="0.25">
      <c r="A91" s="3" t="s">
        <v>90</v>
      </c>
      <c r="B91" s="4">
        <v>60</v>
      </c>
    </row>
    <row r="92" spans="1:2" x14ac:dyDescent="0.25">
      <c r="A92" s="3" t="s">
        <v>20</v>
      </c>
      <c r="B92" s="4">
        <v>7199.75</v>
      </c>
    </row>
    <row r="93" spans="1:2" x14ac:dyDescent="0.25">
      <c r="A93" s="3" t="s">
        <v>91</v>
      </c>
      <c r="B93" s="4"/>
    </row>
    <row r="94" spans="1:2" x14ac:dyDescent="0.25">
      <c r="A94" s="3" t="s">
        <v>92</v>
      </c>
      <c r="B94" s="4"/>
    </row>
    <row r="95" spans="1:2" x14ac:dyDescent="0.25">
      <c r="A95" s="3" t="s">
        <v>93</v>
      </c>
      <c r="B95" s="4"/>
    </row>
    <row r="96" spans="1:2" x14ac:dyDescent="0.25">
      <c r="A96" s="3" t="s">
        <v>194</v>
      </c>
      <c r="B96" s="4">
        <v>147.19999999999999</v>
      </c>
    </row>
    <row r="97" spans="1:2" x14ac:dyDescent="0.25">
      <c r="A97" s="3" t="s">
        <v>94</v>
      </c>
      <c r="B97" s="4">
        <v>67.2</v>
      </c>
    </row>
    <row r="98" spans="1:2" x14ac:dyDescent="0.25">
      <c r="A98" s="3" t="s">
        <v>95</v>
      </c>
      <c r="B98" s="4">
        <v>8.1</v>
      </c>
    </row>
    <row r="99" spans="1:2" x14ac:dyDescent="0.25">
      <c r="A99" s="3" t="s">
        <v>96</v>
      </c>
      <c r="B99" s="4">
        <v>438.15</v>
      </c>
    </row>
    <row r="100" spans="1:2" x14ac:dyDescent="0.25">
      <c r="A100" s="3" t="s">
        <v>97</v>
      </c>
      <c r="B100" s="4">
        <v>629.45000000000005</v>
      </c>
    </row>
    <row r="101" spans="1:2" x14ac:dyDescent="0.25">
      <c r="A101" s="3" t="s">
        <v>98</v>
      </c>
      <c r="B101" s="4">
        <v>35.74</v>
      </c>
    </row>
    <row r="102" spans="1:2" x14ac:dyDescent="0.25">
      <c r="A102" s="3" t="s">
        <v>99</v>
      </c>
      <c r="B102" s="4"/>
    </row>
    <row r="103" spans="1:2" x14ac:dyDescent="0.25">
      <c r="A103" s="3" t="s">
        <v>100</v>
      </c>
      <c r="B103" s="4"/>
    </row>
    <row r="104" spans="1:2" x14ac:dyDescent="0.25">
      <c r="A104" s="3" t="s">
        <v>101</v>
      </c>
      <c r="B104" s="4">
        <v>91.4</v>
      </c>
    </row>
    <row r="105" spans="1:2" x14ac:dyDescent="0.25">
      <c r="A105" s="3" t="s">
        <v>102</v>
      </c>
      <c r="B105" s="4">
        <v>65.3</v>
      </c>
    </row>
    <row r="106" spans="1:2" x14ac:dyDescent="0.25">
      <c r="A106" s="3" t="s">
        <v>103</v>
      </c>
      <c r="B106" s="4">
        <v>662.8</v>
      </c>
    </row>
    <row r="107" spans="1:2" x14ac:dyDescent="0.25">
      <c r="A107" s="3" t="s">
        <v>104</v>
      </c>
      <c r="B107" s="4"/>
    </row>
    <row r="108" spans="1:2" x14ac:dyDescent="0.25">
      <c r="A108" s="3" t="s">
        <v>105</v>
      </c>
      <c r="B108" s="4">
        <v>47.8</v>
      </c>
    </row>
    <row r="109" spans="1:2" x14ac:dyDescent="0.25">
      <c r="A109" s="3" t="s">
        <v>106</v>
      </c>
      <c r="B109" s="4">
        <v>42.15</v>
      </c>
    </row>
    <row r="110" spans="1:2" x14ac:dyDescent="0.25">
      <c r="A110" s="3" t="s">
        <v>107</v>
      </c>
      <c r="B110" s="4">
        <v>233.55</v>
      </c>
    </row>
    <row r="111" spans="1:2" x14ac:dyDescent="0.25">
      <c r="A111" s="3" t="s">
        <v>108</v>
      </c>
      <c r="B111" s="4">
        <v>44.9</v>
      </c>
    </row>
    <row r="112" spans="1:2" x14ac:dyDescent="0.25">
      <c r="A112" s="3" t="s">
        <v>109</v>
      </c>
      <c r="B112" s="4">
        <v>17.899999999999999</v>
      </c>
    </row>
    <row r="113" spans="1:2" x14ac:dyDescent="0.25">
      <c r="A113" s="3" t="s">
        <v>110</v>
      </c>
      <c r="B113" s="4">
        <v>32.85</v>
      </c>
    </row>
    <row r="114" spans="1:2" x14ac:dyDescent="0.25">
      <c r="A114" s="3" t="s">
        <v>111</v>
      </c>
      <c r="B114" s="4">
        <v>84</v>
      </c>
    </row>
    <row r="115" spans="1:2" x14ac:dyDescent="0.25">
      <c r="A115" s="3" t="s">
        <v>112</v>
      </c>
      <c r="B115" s="4"/>
    </row>
    <row r="116" spans="1:2" x14ac:dyDescent="0.25">
      <c r="A116" s="3" t="s">
        <v>113</v>
      </c>
      <c r="B116" s="4">
        <v>24.95</v>
      </c>
    </row>
    <row r="117" spans="1:2" x14ac:dyDescent="0.25">
      <c r="A117" s="3" t="s">
        <v>114</v>
      </c>
      <c r="B117" s="4">
        <v>1036.8800000000001</v>
      </c>
    </row>
    <row r="118" spans="1:2" x14ac:dyDescent="0.25">
      <c r="A118" s="3" t="s">
        <v>115</v>
      </c>
      <c r="B118" s="4">
        <v>1207.3499999999999</v>
      </c>
    </row>
    <row r="119" spans="1:2" x14ac:dyDescent="0.25">
      <c r="A119" s="3" t="s">
        <v>116</v>
      </c>
      <c r="B119" s="4">
        <v>1004.97</v>
      </c>
    </row>
    <row r="120" spans="1:2" x14ac:dyDescent="0.25">
      <c r="A120" s="3" t="s">
        <v>117</v>
      </c>
      <c r="B120" s="4"/>
    </row>
    <row r="121" spans="1:2" x14ac:dyDescent="0.25">
      <c r="A121" s="19" t="s">
        <v>193</v>
      </c>
      <c r="B121" s="4">
        <v>35.700000000000003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5C225-2E5C-44AD-A59D-A45674BCAD48}">
  <sheetPr codeName="Feuil2"/>
  <dimension ref="A3:D40"/>
  <sheetViews>
    <sheetView showGridLines="0" topLeftCell="A12" workbookViewId="0">
      <selection activeCell="B48" sqref="B48"/>
    </sheetView>
  </sheetViews>
  <sheetFormatPr baseColWidth="10" defaultRowHeight="15" x14ac:dyDescent="0.25"/>
  <cols>
    <col min="1" max="1" width="58" customWidth="1"/>
    <col min="2" max="2" width="6.5703125" customWidth="1"/>
    <col min="3" max="3" width="10.7109375" customWidth="1"/>
    <col min="4" max="4" width="11.7109375" customWidth="1"/>
  </cols>
  <sheetData>
    <row r="3" spans="1:4" ht="18.75" x14ac:dyDescent="0.3">
      <c r="A3" s="5" t="s">
        <v>118</v>
      </c>
    </row>
    <row r="4" spans="1:4" ht="15.75" x14ac:dyDescent="0.25">
      <c r="A4" s="6" t="s">
        <v>119</v>
      </c>
    </row>
    <row r="5" spans="1:4" ht="15.75" x14ac:dyDescent="0.25">
      <c r="A5" s="7"/>
    </row>
    <row r="9" spans="1:4" x14ac:dyDescent="0.25">
      <c r="A9" s="8" t="s">
        <v>191</v>
      </c>
    </row>
    <row r="10" spans="1:4" x14ac:dyDescent="0.25">
      <c r="A10" s="9" t="s">
        <v>120</v>
      </c>
    </row>
    <row r="11" spans="1:4" x14ac:dyDescent="0.25">
      <c r="A11" s="9" t="s">
        <v>121</v>
      </c>
    </row>
    <row r="12" spans="1:4" x14ac:dyDescent="0.25">
      <c r="A12" s="9"/>
    </row>
    <row r="14" spans="1:4" ht="15.75" x14ac:dyDescent="0.25">
      <c r="A14" s="10" t="s">
        <v>122</v>
      </c>
      <c r="B14" s="10" t="s">
        <v>123</v>
      </c>
      <c r="C14" s="11" t="s">
        <v>1</v>
      </c>
      <c r="D14" s="12" t="s">
        <v>124</v>
      </c>
    </row>
    <row r="15" spans="1:4" x14ac:dyDescent="0.25">
      <c r="A15" s="13" t="s">
        <v>192</v>
      </c>
      <c r="B15" s="14"/>
      <c r="C15" s="15"/>
    </row>
    <row r="16" spans="1:4" x14ac:dyDescent="0.25">
      <c r="B16" s="14"/>
      <c r="C16" s="15"/>
    </row>
    <row r="17" spans="1:4" x14ac:dyDescent="0.25">
      <c r="A17" t="s">
        <v>14</v>
      </c>
      <c r="B17" s="14">
        <v>3</v>
      </c>
      <c r="C17" s="15">
        <f>IFERROR(VLOOKUP(A17,'Services-Produits'!A1:B118,2,FALSE),"")</f>
        <v>116.22</v>
      </c>
      <c r="D17" s="15">
        <f>IFERROR(B17*C17,"")</f>
        <v>348.65999999999997</v>
      </c>
    </row>
    <row r="18" spans="1:4" x14ac:dyDescent="0.25">
      <c r="A18" t="s">
        <v>82</v>
      </c>
      <c r="B18" s="14">
        <v>4</v>
      </c>
      <c r="C18" s="15">
        <f>IFERROR(VLOOKUP(A18,'Services-Produits'!A2:B119,2,FALSE),"")</f>
        <v>27.99</v>
      </c>
      <c r="D18" s="15">
        <f t="shared" ref="D18:D36" si="0">IFERROR(B18*C18,"")</f>
        <v>111.96</v>
      </c>
    </row>
    <row r="19" spans="1:4" x14ac:dyDescent="0.25">
      <c r="A19" t="s">
        <v>43</v>
      </c>
      <c r="B19" s="14">
        <v>4</v>
      </c>
      <c r="C19" s="15">
        <f>IFERROR(VLOOKUP(A19,'Services-Produits'!A3:B120,2,FALSE),"")</f>
        <v>74.95</v>
      </c>
      <c r="D19" s="15">
        <f t="shared" si="0"/>
        <v>299.8</v>
      </c>
    </row>
    <row r="20" spans="1:4" x14ac:dyDescent="0.25">
      <c r="A20" t="s">
        <v>193</v>
      </c>
      <c r="B20" s="14">
        <v>2</v>
      </c>
      <c r="C20" s="15">
        <f>IFERROR(VLOOKUP(A20,'Services-Produits'!A4:B121,2,FALSE),"")</f>
        <v>35.700000000000003</v>
      </c>
      <c r="D20" s="15">
        <f t="shared" si="0"/>
        <v>71.400000000000006</v>
      </c>
    </row>
    <row r="21" spans="1:4" x14ac:dyDescent="0.25">
      <c r="A21" t="s">
        <v>94</v>
      </c>
      <c r="B21" s="14">
        <v>4</v>
      </c>
      <c r="C21" s="15">
        <f>IFERROR(VLOOKUP(A21,'Services-Produits'!A5:B122,2,FALSE),"")</f>
        <v>67.2</v>
      </c>
      <c r="D21" s="15">
        <f t="shared" si="0"/>
        <v>268.8</v>
      </c>
    </row>
    <row r="22" spans="1:4" x14ac:dyDescent="0.25">
      <c r="A22" t="s">
        <v>194</v>
      </c>
      <c r="B22" s="14">
        <v>1</v>
      </c>
      <c r="C22" s="15">
        <f>IFERROR(VLOOKUP(A22,'Services-Produits'!A6:B123,2,FALSE),"")</f>
        <v>147.19999999999999</v>
      </c>
      <c r="D22" s="15">
        <f t="shared" si="0"/>
        <v>147.19999999999999</v>
      </c>
    </row>
    <row r="23" spans="1:4" x14ac:dyDescent="0.25">
      <c r="B23" s="14"/>
      <c r="C23" s="15" t="str">
        <f>IFERROR(VLOOKUP(A23,'Services-Produits'!A7:B124,2,FALSE),"")</f>
        <v/>
      </c>
      <c r="D23" s="15" t="str">
        <f t="shared" si="0"/>
        <v/>
      </c>
    </row>
    <row r="24" spans="1:4" x14ac:dyDescent="0.25">
      <c r="B24" s="14"/>
      <c r="C24" s="15" t="str">
        <f>IFERROR(VLOOKUP(A24,'Services-Produits'!A8:B125,2,FALSE),"")</f>
        <v/>
      </c>
      <c r="D24" s="15" t="str">
        <f t="shared" si="0"/>
        <v/>
      </c>
    </row>
    <row r="25" spans="1:4" x14ac:dyDescent="0.25">
      <c r="B25" s="14"/>
      <c r="C25" s="15" t="str">
        <f>IFERROR(VLOOKUP(A25,'Services-Produits'!A9:B126,2,FALSE),"")</f>
        <v/>
      </c>
      <c r="D25" s="15" t="str">
        <f t="shared" si="0"/>
        <v/>
      </c>
    </row>
    <row r="26" spans="1:4" x14ac:dyDescent="0.25">
      <c r="B26" s="14"/>
      <c r="C26" s="15" t="str">
        <f>IFERROR(VLOOKUP(A26,'Services-Produits'!A10:B127,2,FALSE),"")</f>
        <v/>
      </c>
      <c r="D26" s="15" t="str">
        <f t="shared" si="0"/>
        <v/>
      </c>
    </row>
    <row r="27" spans="1:4" x14ac:dyDescent="0.25">
      <c r="B27" s="14"/>
      <c r="C27" s="15" t="str">
        <f>IFERROR(VLOOKUP(A27,'Services-Produits'!A11:B128,2,FALSE),"")</f>
        <v/>
      </c>
      <c r="D27" s="15" t="str">
        <f t="shared" si="0"/>
        <v/>
      </c>
    </row>
    <row r="28" spans="1:4" x14ac:dyDescent="0.25">
      <c r="B28" s="14"/>
      <c r="C28" s="15" t="str">
        <f>IFERROR(VLOOKUP(A28,'Services-Produits'!A12:B129,2,FALSE),"")</f>
        <v/>
      </c>
      <c r="D28" s="15" t="str">
        <f t="shared" si="0"/>
        <v/>
      </c>
    </row>
    <row r="29" spans="1:4" x14ac:dyDescent="0.25">
      <c r="B29" s="14"/>
      <c r="C29" s="15" t="str">
        <f>IFERROR(VLOOKUP(A29,'Services-Produits'!A13:B130,2,FALSE),"")</f>
        <v/>
      </c>
      <c r="D29" s="15" t="str">
        <f t="shared" si="0"/>
        <v/>
      </c>
    </row>
    <row r="30" spans="1:4" x14ac:dyDescent="0.25">
      <c r="B30" s="14"/>
      <c r="C30" s="15" t="str">
        <f>IFERROR(VLOOKUP(A30,'Services-Produits'!A14:B131,2,FALSE),"")</f>
        <v/>
      </c>
      <c r="D30" s="15" t="str">
        <f t="shared" si="0"/>
        <v/>
      </c>
    </row>
    <row r="31" spans="1:4" x14ac:dyDescent="0.25">
      <c r="B31" s="14"/>
      <c r="C31" s="15" t="str">
        <f>IFERROR(VLOOKUP(A31,'Services-Produits'!A15:B132,2,FALSE),"")</f>
        <v/>
      </c>
      <c r="D31" s="15" t="str">
        <f t="shared" si="0"/>
        <v/>
      </c>
    </row>
    <row r="32" spans="1:4" x14ac:dyDescent="0.25">
      <c r="B32" s="14"/>
      <c r="C32" s="15" t="str">
        <f>IFERROR(VLOOKUP(A32,'Services-Produits'!A16:B133,2,FALSE),"")</f>
        <v/>
      </c>
      <c r="D32" s="15" t="str">
        <f t="shared" si="0"/>
        <v/>
      </c>
    </row>
    <row r="33" spans="1:4" x14ac:dyDescent="0.25">
      <c r="B33" s="14"/>
      <c r="C33" s="15" t="str">
        <f>IFERROR(VLOOKUP(A33,'Services-Produits'!A17:B134,2,FALSE),"")</f>
        <v/>
      </c>
      <c r="D33" s="15" t="str">
        <f t="shared" si="0"/>
        <v/>
      </c>
    </row>
    <row r="34" spans="1:4" x14ac:dyDescent="0.25">
      <c r="B34" s="14"/>
      <c r="C34" s="15" t="str">
        <f>IFERROR(VLOOKUP(A34,'Services-Produits'!A18:B135,2,FALSE),"")</f>
        <v/>
      </c>
      <c r="D34" s="15" t="str">
        <f t="shared" si="0"/>
        <v/>
      </c>
    </row>
    <row r="35" spans="1:4" x14ac:dyDescent="0.25">
      <c r="B35" s="14"/>
      <c r="C35" s="15" t="str">
        <f>IFERROR(VLOOKUP(A35,'Services-Produits'!A19:B136,2,FALSE),"")</f>
        <v/>
      </c>
      <c r="D35" s="15" t="str">
        <f t="shared" si="0"/>
        <v/>
      </c>
    </row>
    <row r="36" spans="1:4" x14ac:dyDescent="0.25">
      <c r="B36" s="14"/>
      <c r="C36" s="15" t="str">
        <f>IFERROR(VLOOKUP(A36,'Services-Produits'!A20:B137,2,FALSE),"")</f>
        <v/>
      </c>
      <c r="D36" s="15" t="str">
        <f t="shared" si="0"/>
        <v/>
      </c>
    </row>
    <row r="37" spans="1:4" x14ac:dyDescent="0.25">
      <c r="B37" s="14"/>
      <c r="C37" s="15" t="str">
        <f>IFERROR(VLOOKUP(A37,'Services-Produits'!A21:B138,2,FALSE),"")</f>
        <v/>
      </c>
    </row>
    <row r="38" spans="1:4" ht="15.75" x14ac:dyDescent="0.25">
      <c r="A38" s="12" t="s">
        <v>125</v>
      </c>
      <c r="B38" s="16"/>
      <c r="C38" s="17"/>
      <c r="D38" s="18">
        <f>SUM(D17:D37)</f>
        <v>1247.82</v>
      </c>
    </row>
    <row r="39" spans="1:4" x14ac:dyDescent="0.25">
      <c r="C39" s="15"/>
    </row>
    <row r="40" spans="1:4" x14ac:dyDescent="0.25">
      <c r="A40" s="13" t="s">
        <v>126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&amp;R&amp;G</oddHeader>
    <oddFooter>&amp;L&amp;G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27C70C8-ADB1-4AEA-BFBC-1AFE5B1E00FE}">
          <x14:formula1>
            <xm:f>'Services-Produits'!$A$1:$A$150</xm:f>
          </x14:formula1>
          <xm:sqref>A17:A37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0F13B-58A7-4DEA-BA87-3D90664FCC43}">
  <sheetPr codeName="Feuil3"/>
  <dimension ref="A1:H54"/>
  <sheetViews>
    <sheetView tabSelected="1" topLeftCell="A37" workbookViewId="0">
      <selection activeCell="F59" sqref="F59"/>
    </sheetView>
  </sheetViews>
  <sheetFormatPr baseColWidth="10" defaultRowHeight="15" x14ac:dyDescent="0.25"/>
  <cols>
    <col min="1" max="1" width="25" bestFit="1" customWidth="1"/>
    <col min="2" max="2" width="11.5703125" customWidth="1"/>
  </cols>
  <sheetData>
    <row r="1" spans="1:8" x14ac:dyDescent="0.25">
      <c r="A1" t="s">
        <v>127</v>
      </c>
      <c r="D1" t="s">
        <v>120</v>
      </c>
      <c r="E1" t="s">
        <v>121</v>
      </c>
      <c r="F1" t="s">
        <v>128</v>
      </c>
      <c r="G1">
        <v>27366</v>
      </c>
      <c r="H1" t="s">
        <v>129</v>
      </c>
    </row>
    <row r="2" spans="1:8" x14ac:dyDescent="0.25">
      <c r="A2" t="s">
        <v>130</v>
      </c>
      <c r="D2" t="s">
        <v>120</v>
      </c>
      <c r="E2" t="s">
        <v>121</v>
      </c>
      <c r="F2" t="s">
        <v>128</v>
      </c>
      <c r="G2">
        <v>24519</v>
      </c>
      <c r="H2" t="s">
        <v>129</v>
      </c>
    </row>
    <row r="3" spans="1:8" x14ac:dyDescent="0.25">
      <c r="A3" t="s">
        <v>131</v>
      </c>
      <c r="D3" t="s">
        <v>120</v>
      </c>
      <c r="E3" t="s">
        <v>121</v>
      </c>
      <c r="F3" t="s">
        <v>128</v>
      </c>
      <c r="G3">
        <v>27534</v>
      </c>
      <c r="H3" t="s">
        <v>129</v>
      </c>
    </row>
    <row r="4" spans="1:8" x14ac:dyDescent="0.25">
      <c r="A4" t="s">
        <v>132</v>
      </c>
      <c r="D4" t="s">
        <v>120</v>
      </c>
      <c r="E4" t="s">
        <v>121</v>
      </c>
      <c r="F4" t="s">
        <v>128</v>
      </c>
      <c r="G4">
        <v>27911</v>
      </c>
      <c r="H4" t="s">
        <v>133</v>
      </c>
    </row>
    <row r="5" spans="1:8" x14ac:dyDescent="0.25">
      <c r="A5" t="s">
        <v>134</v>
      </c>
      <c r="D5" t="s">
        <v>120</v>
      </c>
      <c r="E5" t="s">
        <v>121</v>
      </c>
      <c r="F5" t="s">
        <v>135</v>
      </c>
      <c r="G5">
        <v>26417</v>
      </c>
      <c r="H5" t="s">
        <v>129</v>
      </c>
    </row>
    <row r="6" spans="1:8" x14ac:dyDescent="0.25">
      <c r="A6" t="s">
        <v>136</v>
      </c>
      <c r="D6" t="s">
        <v>120</v>
      </c>
      <c r="E6" t="s">
        <v>121</v>
      </c>
      <c r="F6" t="s">
        <v>128</v>
      </c>
      <c r="G6">
        <v>25045</v>
      </c>
      <c r="H6" t="s">
        <v>129</v>
      </c>
    </row>
    <row r="7" spans="1:8" x14ac:dyDescent="0.25">
      <c r="A7" t="s">
        <v>137</v>
      </c>
      <c r="D7" t="s">
        <v>120</v>
      </c>
      <c r="E7" t="s">
        <v>121</v>
      </c>
      <c r="F7" t="s">
        <v>135</v>
      </c>
      <c r="G7">
        <v>29069</v>
      </c>
      <c r="H7" t="s">
        <v>133</v>
      </c>
    </row>
    <row r="8" spans="1:8" x14ac:dyDescent="0.25">
      <c r="A8" t="s">
        <v>138</v>
      </c>
      <c r="D8" t="s">
        <v>120</v>
      </c>
      <c r="E8" t="s">
        <v>121</v>
      </c>
      <c r="F8" t="s">
        <v>128</v>
      </c>
      <c r="G8">
        <v>24062</v>
      </c>
      <c r="H8" t="s">
        <v>129</v>
      </c>
    </row>
    <row r="9" spans="1:8" x14ac:dyDescent="0.25">
      <c r="A9" t="s">
        <v>139</v>
      </c>
      <c r="D9" t="s">
        <v>120</v>
      </c>
      <c r="E9" t="s">
        <v>121</v>
      </c>
      <c r="F9" t="s">
        <v>135</v>
      </c>
      <c r="G9">
        <v>26785</v>
      </c>
      <c r="H9" t="s">
        <v>133</v>
      </c>
    </row>
    <row r="10" spans="1:8" x14ac:dyDescent="0.25">
      <c r="A10" t="s">
        <v>140</v>
      </c>
      <c r="D10" t="s">
        <v>120</v>
      </c>
      <c r="E10" t="s">
        <v>121</v>
      </c>
      <c r="F10" t="s">
        <v>135</v>
      </c>
      <c r="G10">
        <v>27692</v>
      </c>
      <c r="H10" t="s">
        <v>129</v>
      </c>
    </row>
    <row r="11" spans="1:8" x14ac:dyDescent="0.25">
      <c r="A11" t="s">
        <v>141</v>
      </c>
      <c r="D11" t="s">
        <v>120</v>
      </c>
      <c r="E11" t="s">
        <v>121</v>
      </c>
      <c r="F11" t="s">
        <v>135</v>
      </c>
      <c r="G11">
        <v>24085</v>
      </c>
      <c r="H11" t="s">
        <v>133</v>
      </c>
    </row>
    <row r="12" spans="1:8" x14ac:dyDescent="0.25">
      <c r="A12" t="s">
        <v>142</v>
      </c>
      <c r="D12" t="s">
        <v>120</v>
      </c>
      <c r="E12" t="s">
        <v>121</v>
      </c>
      <c r="F12" t="s">
        <v>135</v>
      </c>
      <c r="G12">
        <v>26365</v>
      </c>
      <c r="H12" t="s">
        <v>129</v>
      </c>
    </row>
    <row r="13" spans="1:8" x14ac:dyDescent="0.25">
      <c r="A13" t="s">
        <v>143</v>
      </c>
      <c r="D13" t="s">
        <v>120</v>
      </c>
      <c r="E13" t="s">
        <v>121</v>
      </c>
      <c r="F13" t="s">
        <v>128</v>
      </c>
      <c r="G13">
        <v>22976</v>
      </c>
      <c r="H13" t="s">
        <v>129</v>
      </c>
    </row>
    <row r="14" spans="1:8" x14ac:dyDescent="0.25">
      <c r="A14" t="s">
        <v>144</v>
      </c>
      <c r="D14" t="s">
        <v>120</v>
      </c>
      <c r="E14" t="s">
        <v>121</v>
      </c>
      <c r="F14" t="s">
        <v>128</v>
      </c>
      <c r="G14">
        <v>21529</v>
      </c>
      <c r="H14" t="s">
        <v>133</v>
      </c>
    </row>
    <row r="15" spans="1:8" x14ac:dyDescent="0.25">
      <c r="A15" t="s">
        <v>145</v>
      </c>
      <c r="D15" t="s">
        <v>120</v>
      </c>
      <c r="E15" t="s">
        <v>121</v>
      </c>
      <c r="F15" t="s">
        <v>128</v>
      </c>
      <c r="G15">
        <v>25138</v>
      </c>
      <c r="H15" t="s">
        <v>133</v>
      </c>
    </row>
    <row r="16" spans="1:8" x14ac:dyDescent="0.25">
      <c r="A16" t="s">
        <v>146</v>
      </c>
      <c r="D16" t="s">
        <v>120</v>
      </c>
      <c r="E16" t="s">
        <v>121</v>
      </c>
      <c r="F16" t="s">
        <v>135</v>
      </c>
      <c r="G16">
        <v>25744</v>
      </c>
      <c r="H16" t="s">
        <v>133</v>
      </c>
    </row>
    <row r="17" spans="1:8" x14ac:dyDescent="0.25">
      <c r="A17" t="s">
        <v>147</v>
      </c>
      <c r="D17" t="s">
        <v>120</v>
      </c>
      <c r="E17" t="s">
        <v>121</v>
      </c>
      <c r="F17" t="s">
        <v>135</v>
      </c>
      <c r="G17">
        <v>25344</v>
      </c>
      <c r="H17" t="s">
        <v>129</v>
      </c>
    </row>
    <row r="18" spans="1:8" x14ac:dyDescent="0.25">
      <c r="A18" t="s">
        <v>148</v>
      </c>
      <c r="D18" t="s">
        <v>120</v>
      </c>
      <c r="E18" t="s">
        <v>121</v>
      </c>
      <c r="F18" t="s">
        <v>128</v>
      </c>
      <c r="G18">
        <v>21012</v>
      </c>
      <c r="H18" t="s">
        <v>129</v>
      </c>
    </row>
    <row r="19" spans="1:8" x14ac:dyDescent="0.25">
      <c r="A19" t="s">
        <v>149</v>
      </c>
      <c r="D19" t="s">
        <v>120</v>
      </c>
      <c r="E19" t="s">
        <v>121</v>
      </c>
      <c r="F19" t="s">
        <v>128</v>
      </c>
      <c r="G19">
        <v>23945</v>
      </c>
      <c r="H19" t="s">
        <v>129</v>
      </c>
    </row>
    <row r="20" spans="1:8" x14ac:dyDescent="0.25">
      <c r="A20" t="s">
        <v>150</v>
      </c>
      <c r="D20" t="s">
        <v>120</v>
      </c>
      <c r="E20" t="s">
        <v>121</v>
      </c>
      <c r="F20" t="s">
        <v>128</v>
      </c>
      <c r="G20">
        <v>27317</v>
      </c>
      <c r="H20" t="s">
        <v>133</v>
      </c>
    </row>
    <row r="21" spans="1:8" x14ac:dyDescent="0.25">
      <c r="A21" t="s">
        <v>151</v>
      </c>
      <c r="D21" t="s">
        <v>120</v>
      </c>
      <c r="E21" t="s">
        <v>121</v>
      </c>
      <c r="F21" t="s">
        <v>128</v>
      </c>
      <c r="G21">
        <v>28783</v>
      </c>
      <c r="H21" t="s">
        <v>133</v>
      </c>
    </row>
    <row r="22" spans="1:8" x14ac:dyDescent="0.25">
      <c r="A22" t="s">
        <v>152</v>
      </c>
      <c r="D22" t="s">
        <v>120</v>
      </c>
      <c r="E22" t="s">
        <v>121</v>
      </c>
      <c r="F22" t="s">
        <v>128</v>
      </c>
      <c r="G22">
        <v>26085</v>
      </c>
      <c r="H22" t="s">
        <v>129</v>
      </c>
    </row>
    <row r="23" spans="1:8" x14ac:dyDescent="0.25">
      <c r="A23" t="s">
        <v>153</v>
      </c>
      <c r="D23" t="s">
        <v>120</v>
      </c>
      <c r="E23" t="s">
        <v>121</v>
      </c>
      <c r="F23" t="s">
        <v>128</v>
      </c>
      <c r="G23">
        <v>27033</v>
      </c>
      <c r="H23" t="s">
        <v>129</v>
      </c>
    </row>
    <row r="24" spans="1:8" x14ac:dyDescent="0.25">
      <c r="A24" t="s">
        <v>154</v>
      </c>
      <c r="D24" t="s">
        <v>120</v>
      </c>
      <c r="E24" t="s">
        <v>121</v>
      </c>
      <c r="F24" t="s">
        <v>128</v>
      </c>
      <c r="G24">
        <v>24929</v>
      </c>
      <c r="H24" t="s">
        <v>129</v>
      </c>
    </row>
    <row r="25" spans="1:8" x14ac:dyDescent="0.25">
      <c r="A25" t="s">
        <v>155</v>
      </c>
      <c r="D25" t="s">
        <v>120</v>
      </c>
      <c r="E25" t="s">
        <v>121</v>
      </c>
      <c r="F25" t="s">
        <v>135</v>
      </c>
      <c r="G25">
        <v>28743</v>
      </c>
      <c r="H25" t="s">
        <v>133</v>
      </c>
    </row>
    <row r="26" spans="1:8" x14ac:dyDescent="0.25">
      <c r="A26" t="s">
        <v>156</v>
      </c>
      <c r="D26" t="s">
        <v>120</v>
      </c>
      <c r="E26" t="s">
        <v>121</v>
      </c>
      <c r="F26" t="s">
        <v>135</v>
      </c>
      <c r="H26" t="s">
        <v>133</v>
      </c>
    </row>
    <row r="27" spans="1:8" x14ac:dyDescent="0.25">
      <c r="A27" t="s">
        <v>157</v>
      </c>
      <c r="D27" t="s">
        <v>120</v>
      </c>
      <c r="E27" t="s">
        <v>121</v>
      </c>
      <c r="F27" t="s">
        <v>135</v>
      </c>
      <c r="G27">
        <v>25297</v>
      </c>
      <c r="H27" t="s">
        <v>129</v>
      </c>
    </row>
    <row r="28" spans="1:8" x14ac:dyDescent="0.25">
      <c r="A28" t="s">
        <v>158</v>
      </c>
      <c r="D28" t="s">
        <v>120</v>
      </c>
      <c r="E28" t="s">
        <v>121</v>
      </c>
      <c r="F28" t="s">
        <v>128</v>
      </c>
      <c r="G28">
        <v>25881</v>
      </c>
      <c r="H28" t="s">
        <v>129</v>
      </c>
    </row>
    <row r="29" spans="1:8" x14ac:dyDescent="0.25">
      <c r="A29" t="s">
        <v>159</v>
      </c>
      <c r="D29" t="s">
        <v>120</v>
      </c>
      <c r="E29" t="s">
        <v>121</v>
      </c>
      <c r="F29" t="s">
        <v>135</v>
      </c>
      <c r="G29">
        <v>24485</v>
      </c>
      <c r="H29" t="s">
        <v>129</v>
      </c>
    </row>
    <row r="30" spans="1:8" x14ac:dyDescent="0.25">
      <c r="A30" t="s">
        <v>160</v>
      </c>
      <c r="D30" t="s">
        <v>120</v>
      </c>
      <c r="E30" t="s">
        <v>121</v>
      </c>
      <c r="F30" t="s">
        <v>128</v>
      </c>
      <c r="G30">
        <v>26085</v>
      </c>
      <c r="H30" t="s">
        <v>133</v>
      </c>
    </row>
    <row r="31" spans="1:8" x14ac:dyDescent="0.25">
      <c r="A31" t="s">
        <v>161</v>
      </c>
      <c r="D31" t="s">
        <v>120</v>
      </c>
      <c r="E31" t="s">
        <v>121</v>
      </c>
      <c r="F31" t="s">
        <v>128</v>
      </c>
      <c r="G31">
        <v>25457</v>
      </c>
      <c r="H31" t="s">
        <v>129</v>
      </c>
    </row>
    <row r="32" spans="1:8" x14ac:dyDescent="0.25">
      <c r="A32" t="s">
        <v>162</v>
      </c>
      <c r="D32" t="s">
        <v>120</v>
      </c>
      <c r="E32" t="s">
        <v>121</v>
      </c>
      <c r="F32" t="s">
        <v>128</v>
      </c>
      <c r="G32">
        <v>26345</v>
      </c>
      <c r="H32" t="s">
        <v>129</v>
      </c>
    </row>
    <row r="33" spans="1:8" x14ac:dyDescent="0.25">
      <c r="A33" t="s">
        <v>163</v>
      </c>
      <c r="D33" t="s">
        <v>120</v>
      </c>
      <c r="E33" t="s">
        <v>121</v>
      </c>
      <c r="F33" t="s">
        <v>135</v>
      </c>
      <c r="G33">
        <v>21384</v>
      </c>
      <c r="H33" t="s">
        <v>133</v>
      </c>
    </row>
    <row r="34" spans="1:8" x14ac:dyDescent="0.25">
      <c r="A34" t="s">
        <v>164</v>
      </c>
      <c r="D34" t="s">
        <v>120</v>
      </c>
      <c r="E34" t="s">
        <v>121</v>
      </c>
      <c r="F34" t="s">
        <v>135</v>
      </c>
      <c r="G34">
        <v>26739</v>
      </c>
      <c r="H34" t="s">
        <v>129</v>
      </c>
    </row>
    <row r="35" spans="1:8" x14ac:dyDescent="0.25">
      <c r="A35" t="s">
        <v>165</v>
      </c>
      <c r="D35" t="s">
        <v>120</v>
      </c>
      <c r="E35" t="s">
        <v>121</v>
      </c>
      <c r="F35" t="s">
        <v>128</v>
      </c>
      <c r="G35">
        <v>27604</v>
      </c>
      <c r="H35" t="s">
        <v>129</v>
      </c>
    </row>
    <row r="36" spans="1:8" x14ac:dyDescent="0.25">
      <c r="A36" t="s">
        <v>166</v>
      </c>
      <c r="D36" t="s">
        <v>120</v>
      </c>
      <c r="E36" t="s">
        <v>121</v>
      </c>
      <c r="F36" t="s">
        <v>135</v>
      </c>
      <c r="G36">
        <v>30322</v>
      </c>
      <c r="H36" t="s">
        <v>129</v>
      </c>
    </row>
    <row r="37" spans="1:8" x14ac:dyDescent="0.25">
      <c r="A37" t="s">
        <v>167</v>
      </c>
      <c r="D37" t="s">
        <v>120</v>
      </c>
      <c r="E37" t="s">
        <v>121</v>
      </c>
      <c r="F37" t="s">
        <v>135</v>
      </c>
      <c r="G37">
        <v>22127</v>
      </c>
      <c r="H37" t="s">
        <v>133</v>
      </c>
    </row>
    <row r="38" spans="1:8" x14ac:dyDescent="0.25">
      <c r="A38" t="s">
        <v>168</v>
      </c>
      <c r="D38" t="s">
        <v>120</v>
      </c>
      <c r="E38" t="s">
        <v>121</v>
      </c>
      <c r="F38" t="s">
        <v>128</v>
      </c>
      <c r="G38">
        <v>22172</v>
      </c>
      <c r="H38" t="s">
        <v>133</v>
      </c>
    </row>
    <row r="39" spans="1:8" x14ac:dyDescent="0.25">
      <c r="A39" t="s">
        <v>169</v>
      </c>
      <c r="D39" t="s">
        <v>120</v>
      </c>
      <c r="E39" t="s">
        <v>121</v>
      </c>
      <c r="F39" t="s">
        <v>135</v>
      </c>
      <c r="G39">
        <v>32762</v>
      </c>
      <c r="H39" t="s">
        <v>133</v>
      </c>
    </row>
    <row r="40" spans="1:8" x14ac:dyDescent="0.25">
      <c r="A40" t="s">
        <v>170</v>
      </c>
      <c r="D40" t="s">
        <v>120</v>
      </c>
      <c r="E40" t="s">
        <v>121</v>
      </c>
      <c r="F40" t="s">
        <v>128</v>
      </c>
      <c r="G40">
        <v>32458</v>
      </c>
      <c r="H40" t="s">
        <v>133</v>
      </c>
    </row>
    <row r="41" spans="1:8" x14ac:dyDescent="0.25">
      <c r="A41" t="s">
        <v>171</v>
      </c>
      <c r="D41" t="s">
        <v>120</v>
      </c>
      <c r="E41" t="s">
        <v>121</v>
      </c>
      <c r="F41" t="s">
        <v>135</v>
      </c>
      <c r="G41">
        <v>27662</v>
      </c>
      <c r="H41" t="s">
        <v>133</v>
      </c>
    </row>
    <row r="42" spans="1:8" x14ac:dyDescent="0.25">
      <c r="A42" t="s">
        <v>172</v>
      </c>
      <c r="D42" t="s">
        <v>120</v>
      </c>
      <c r="E42" t="s">
        <v>121</v>
      </c>
      <c r="H42" t="s">
        <v>133</v>
      </c>
    </row>
    <row r="43" spans="1:8" x14ac:dyDescent="0.25">
      <c r="A43" t="s">
        <v>173</v>
      </c>
      <c r="D43" t="s">
        <v>120</v>
      </c>
      <c r="E43" t="s">
        <v>121</v>
      </c>
      <c r="H43" t="s">
        <v>133</v>
      </c>
    </row>
    <row r="44" spans="1:8" x14ac:dyDescent="0.25">
      <c r="A44" t="s">
        <v>174</v>
      </c>
      <c r="D44" t="s">
        <v>120</v>
      </c>
      <c r="E44" t="s">
        <v>121</v>
      </c>
      <c r="H44" t="s">
        <v>133</v>
      </c>
    </row>
    <row r="45" spans="1:8" x14ac:dyDescent="0.25">
      <c r="A45" t="s">
        <v>175</v>
      </c>
      <c r="D45" t="s">
        <v>120</v>
      </c>
      <c r="E45" t="s">
        <v>121</v>
      </c>
      <c r="H45" t="s">
        <v>133</v>
      </c>
    </row>
    <row r="46" spans="1:8" x14ac:dyDescent="0.25">
      <c r="A46" t="s">
        <v>176</v>
      </c>
      <c r="D46" t="s">
        <v>120</v>
      </c>
      <c r="E46" t="s">
        <v>121</v>
      </c>
      <c r="H46" t="s">
        <v>133</v>
      </c>
    </row>
    <row r="47" spans="1:8" x14ac:dyDescent="0.25">
      <c r="A47" t="s">
        <v>177</v>
      </c>
      <c r="D47" t="s">
        <v>120</v>
      </c>
      <c r="E47" t="s">
        <v>121</v>
      </c>
      <c r="H47" t="s">
        <v>133</v>
      </c>
    </row>
    <row r="48" spans="1:8" x14ac:dyDescent="0.25">
      <c r="A48" t="s">
        <v>178</v>
      </c>
      <c r="D48" t="s">
        <v>120</v>
      </c>
      <c r="E48" t="s">
        <v>121</v>
      </c>
      <c r="H48" t="s">
        <v>133</v>
      </c>
    </row>
    <row r="49" spans="1:8" x14ac:dyDescent="0.25">
      <c r="A49" t="s">
        <v>179</v>
      </c>
      <c r="D49" t="s">
        <v>120</v>
      </c>
      <c r="E49" t="s">
        <v>121</v>
      </c>
      <c r="H49" t="s">
        <v>133</v>
      </c>
    </row>
    <row r="50" spans="1:8" x14ac:dyDescent="0.25">
      <c r="A50" t="s">
        <v>180</v>
      </c>
      <c r="D50" t="s">
        <v>120</v>
      </c>
      <c r="E50" t="s">
        <v>121</v>
      </c>
      <c r="H50" t="s">
        <v>133</v>
      </c>
    </row>
    <row r="51" spans="1:8" x14ac:dyDescent="0.25">
      <c r="A51" t="s">
        <v>181</v>
      </c>
      <c r="D51" t="s">
        <v>120</v>
      </c>
      <c r="E51" t="s">
        <v>121</v>
      </c>
      <c r="H51" t="s">
        <v>133</v>
      </c>
    </row>
    <row r="52" spans="1:8" x14ac:dyDescent="0.25">
      <c r="A52" t="s">
        <v>182</v>
      </c>
      <c r="D52" t="s">
        <v>120</v>
      </c>
      <c r="E52" t="s">
        <v>121</v>
      </c>
      <c r="H52" t="s">
        <v>133</v>
      </c>
    </row>
    <row r="53" spans="1:8" x14ac:dyDescent="0.25">
      <c r="A53" t="s">
        <v>183</v>
      </c>
      <c r="D53" t="s">
        <v>120</v>
      </c>
      <c r="E53" t="s">
        <v>121</v>
      </c>
      <c r="H53" t="s">
        <v>133</v>
      </c>
    </row>
    <row r="54" spans="1:8" x14ac:dyDescent="0.25">
      <c r="A54" t="s">
        <v>195</v>
      </c>
      <c r="D54" t="s">
        <v>120</v>
      </c>
      <c r="E54" t="s">
        <v>121</v>
      </c>
      <c r="F54" t="s">
        <v>135</v>
      </c>
      <c r="H54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7D3A7-F55C-4146-8D79-3ECD1EA81204}">
  <sheetPr codeName="Feuil4"/>
  <dimension ref="A3:H41"/>
  <sheetViews>
    <sheetView showGridLines="0" workbookViewId="0">
      <selection activeCell="E54" sqref="E54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  <col min="5" max="5" width="58" customWidth="1"/>
    <col min="6" max="6" width="6.5703125" customWidth="1"/>
    <col min="7" max="8" width="10.7109375" customWidth="1"/>
  </cols>
  <sheetData>
    <row r="3" spans="1:8" ht="18.75" x14ac:dyDescent="0.3">
      <c r="A3" s="5" t="s">
        <v>184</v>
      </c>
    </row>
    <row r="4" spans="1:8" ht="15.75" x14ac:dyDescent="0.25">
      <c r="A4" s="6" t="s">
        <v>185</v>
      </c>
    </row>
    <row r="5" spans="1:8" ht="15.75" x14ac:dyDescent="0.25">
      <c r="A5" s="7"/>
      <c r="C5" t="s">
        <v>186</v>
      </c>
      <c r="E5" s="10" t="s">
        <v>122</v>
      </c>
      <c r="F5" s="10" t="s">
        <v>123</v>
      </c>
      <c r="G5" s="11" t="s">
        <v>1</v>
      </c>
      <c r="H5" s="12" t="s">
        <v>124</v>
      </c>
    </row>
    <row r="6" spans="1:8" x14ac:dyDescent="0.25">
      <c r="C6" t="s">
        <v>187</v>
      </c>
      <c r="E6" s="13" t="s">
        <v>188</v>
      </c>
      <c r="F6" s="14"/>
      <c r="G6" s="15"/>
    </row>
    <row r="7" spans="1:8" x14ac:dyDescent="0.25">
      <c r="C7" t="s">
        <v>189</v>
      </c>
      <c r="F7" s="14"/>
      <c r="G7" s="15"/>
    </row>
    <row r="8" spans="1:8" x14ac:dyDescent="0.25">
      <c r="E8" t="s">
        <v>20</v>
      </c>
      <c r="F8" s="14">
        <v>4</v>
      </c>
      <c r="G8" s="15" t="str">
        <f>IFERROR(VLOOKUP(E8,'[1]Services-Produits'!#REF!,2,FALSE),"")</f>
        <v/>
      </c>
      <c r="H8" s="15" t="str">
        <f>IFERROR(F8*G8,"")</f>
        <v/>
      </c>
    </row>
    <row r="9" spans="1:8" x14ac:dyDescent="0.25">
      <c r="A9" s="9" t="s">
        <v>190</v>
      </c>
      <c r="E9" t="s">
        <v>14</v>
      </c>
      <c r="F9" s="14">
        <v>1</v>
      </c>
      <c r="G9" s="15" t="str">
        <f>IFERROR(VLOOKUP(E9,'[1]Services-Produits'!#REF!,2,FALSE),"")</f>
        <v/>
      </c>
      <c r="H9" s="15" t="str">
        <f t="shared" ref="H9:H27" si="0">IFERROR(F9*G9,"")</f>
        <v/>
      </c>
    </row>
    <row r="10" spans="1:8" x14ac:dyDescent="0.25">
      <c r="A10" s="9" t="s">
        <v>120</v>
      </c>
      <c r="E10" t="s">
        <v>9</v>
      </c>
      <c r="F10" s="14">
        <v>1</v>
      </c>
      <c r="G10" s="15" t="str">
        <f>IFERROR(VLOOKUP(E10,'[1]Services-Produits'!#REF!,2,FALSE),"")</f>
        <v/>
      </c>
      <c r="H10" s="15" t="str">
        <f t="shared" si="0"/>
        <v/>
      </c>
    </row>
    <row r="11" spans="1:8" x14ac:dyDescent="0.25">
      <c r="A11" s="9" t="s">
        <v>121</v>
      </c>
      <c r="E11" t="s">
        <v>21</v>
      </c>
      <c r="F11" s="14">
        <v>1</v>
      </c>
      <c r="G11" s="15" t="str">
        <f>IFERROR(VLOOKUP(E11,'[1]Services-Produits'!#REF!,2,FALSE),"")</f>
        <v/>
      </c>
      <c r="H11" s="15" t="str">
        <f t="shared" si="0"/>
        <v/>
      </c>
    </row>
    <row r="12" spans="1:8" x14ac:dyDescent="0.25">
      <c r="A12" s="9"/>
      <c r="F12" s="14"/>
      <c r="G12" s="15" t="str">
        <f>IFERROR(VLOOKUP(E12,'[1]Services-Produits'!#REF!,2,FALSE),"")</f>
        <v/>
      </c>
      <c r="H12" s="15" t="str">
        <f t="shared" si="0"/>
        <v/>
      </c>
    </row>
    <row r="13" spans="1:8" x14ac:dyDescent="0.25">
      <c r="F13" s="14"/>
      <c r="G13" s="15" t="str">
        <f>IFERROR(VLOOKUP(E13,'[1]Services-Produits'!#REF!,2,FALSE),"")</f>
        <v/>
      </c>
      <c r="H13" s="15" t="str">
        <f t="shared" si="0"/>
        <v/>
      </c>
    </row>
    <row r="14" spans="1:8" ht="15.75" x14ac:dyDescent="0.25">
      <c r="A14" s="10" t="s">
        <v>122</v>
      </c>
      <c r="B14" s="10" t="s">
        <v>123</v>
      </c>
      <c r="C14" s="11" t="s">
        <v>1</v>
      </c>
      <c r="D14" s="12" t="s">
        <v>124</v>
      </c>
      <c r="F14" s="14"/>
      <c r="G14" s="15" t="str">
        <f>IFERROR(VLOOKUP(E14,'[1]Services-Produits'!#REF!,2,FALSE),"")</f>
        <v/>
      </c>
      <c r="H14" s="15" t="str">
        <f t="shared" si="0"/>
        <v/>
      </c>
    </row>
    <row r="15" spans="1:8" x14ac:dyDescent="0.25">
      <c r="A15" s="13" t="s">
        <v>188</v>
      </c>
      <c r="B15" s="14"/>
      <c r="C15" s="15"/>
      <c r="F15" s="14"/>
      <c r="G15" s="15" t="str">
        <f>IFERROR(VLOOKUP(E15,'[1]Services-Produits'!#REF!,2,FALSE),"")</f>
        <v/>
      </c>
      <c r="H15" s="15" t="str">
        <f t="shared" si="0"/>
        <v/>
      </c>
    </row>
    <row r="16" spans="1:8" x14ac:dyDescent="0.25">
      <c r="B16" s="14"/>
      <c r="C16" s="15"/>
      <c r="F16" s="14"/>
      <c r="G16" s="15" t="str">
        <f>IFERROR(VLOOKUP(E16,'[1]Services-Produits'!#REF!,2,FALSE),"")</f>
        <v/>
      </c>
      <c r="H16" s="15" t="str">
        <f t="shared" si="0"/>
        <v/>
      </c>
    </row>
    <row r="17" spans="1:8" x14ac:dyDescent="0.25">
      <c r="A17" t="s">
        <v>20</v>
      </c>
      <c r="B17" s="14">
        <v>4</v>
      </c>
      <c r="C17" s="15">
        <f>IFERROR(VLOOKUP(A17,'[1]Services-Produits'!A1:B118,2,FALSE),"")</f>
        <v>6912.5</v>
      </c>
      <c r="D17" s="15">
        <f>IFERROR(B17*C17,"")</f>
        <v>27650</v>
      </c>
      <c r="F17" s="14"/>
      <c r="G17" s="15" t="str">
        <f>IFERROR(VLOOKUP(E17,'[1]Services-Produits'!E1:F118,2,FALSE),"")</f>
        <v/>
      </c>
      <c r="H17" s="15" t="str">
        <f t="shared" si="0"/>
        <v/>
      </c>
    </row>
    <row r="18" spans="1:8" x14ac:dyDescent="0.25">
      <c r="A18" t="s">
        <v>14</v>
      </c>
      <c r="B18" s="14">
        <v>1</v>
      </c>
      <c r="C18" s="15">
        <f>IFERROR(VLOOKUP(A18,'[1]Services-Produits'!A2:B119,2,FALSE),"")</f>
        <v>116.22</v>
      </c>
      <c r="D18" s="15">
        <f t="shared" ref="D18:D36" si="1">IFERROR(B18*C18,"")</f>
        <v>116.22</v>
      </c>
      <c r="F18" s="14"/>
      <c r="G18" s="15" t="str">
        <f>IFERROR(VLOOKUP(E18,'[1]Services-Produits'!E2:F119,2,FALSE),"")</f>
        <v/>
      </c>
      <c r="H18" s="15" t="str">
        <f t="shared" si="0"/>
        <v/>
      </c>
    </row>
    <row r="19" spans="1:8" x14ac:dyDescent="0.25">
      <c r="A19" t="s">
        <v>9</v>
      </c>
      <c r="B19" s="14">
        <v>1</v>
      </c>
      <c r="C19" s="15">
        <f>IFERROR(VLOOKUP(A19,'[1]Services-Produits'!A3:B120,2,FALSE),"")</f>
        <v>215.11</v>
      </c>
      <c r="D19" s="15">
        <f t="shared" si="1"/>
        <v>215.11</v>
      </c>
      <c r="F19" s="14"/>
      <c r="G19" s="15" t="str">
        <f>IFERROR(VLOOKUP(E19,'[1]Services-Produits'!E3:F120,2,FALSE),"")</f>
        <v/>
      </c>
      <c r="H19" s="15" t="str">
        <f t="shared" si="0"/>
        <v/>
      </c>
    </row>
    <row r="20" spans="1:8" x14ac:dyDescent="0.25">
      <c r="A20" t="s">
        <v>21</v>
      </c>
      <c r="B20" s="14">
        <v>1</v>
      </c>
      <c r="C20" s="15">
        <f>IFERROR(VLOOKUP(A20,'[1]Services-Produits'!A4:B121,2,FALSE),"")</f>
        <v>19.8</v>
      </c>
      <c r="D20" s="15">
        <f t="shared" si="1"/>
        <v>19.8</v>
      </c>
      <c r="F20" s="14"/>
      <c r="G20" s="15" t="str">
        <f>IFERROR(VLOOKUP(E20,'[1]Services-Produits'!E4:F121,2,FALSE),"")</f>
        <v/>
      </c>
      <c r="H20" s="15" t="str">
        <f t="shared" si="0"/>
        <v/>
      </c>
    </row>
    <row r="21" spans="1:8" x14ac:dyDescent="0.25">
      <c r="A21" t="s">
        <v>43</v>
      </c>
      <c r="B21" s="14">
        <v>8</v>
      </c>
      <c r="C21" s="15">
        <f>IFERROR(VLOOKUP(A21,'[1]Services-Produits'!A5:B122,2,FALSE),"")</f>
        <v>74.95</v>
      </c>
      <c r="D21" s="15">
        <f t="shared" si="1"/>
        <v>599.6</v>
      </c>
      <c r="F21" s="14"/>
      <c r="G21" s="15" t="str">
        <f>IFERROR(VLOOKUP(E21,'[1]Services-Produits'!E5:F122,2,FALSE),"")</f>
        <v/>
      </c>
      <c r="H21" s="15" t="str">
        <f t="shared" si="0"/>
        <v/>
      </c>
    </row>
    <row r="22" spans="1:8" x14ac:dyDescent="0.25">
      <c r="A22" t="s">
        <v>85</v>
      </c>
      <c r="B22" s="14">
        <v>1</v>
      </c>
      <c r="C22" s="15">
        <f>IFERROR(VLOOKUP(A22,'[1]Services-Produits'!A6:B123,2,FALSE),"")</f>
        <v>46.8</v>
      </c>
      <c r="D22" s="15">
        <f t="shared" si="1"/>
        <v>46.8</v>
      </c>
      <c r="F22" s="14"/>
      <c r="G22" s="15" t="str">
        <f>IFERROR(VLOOKUP(E22,'[1]Services-Produits'!#REF!,2,FALSE),"")</f>
        <v/>
      </c>
      <c r="H22" s="15" t="str">
        <f t="shared" si="0"/>
        <v/>
      </c>
    </row>
    <row r="23" spans="1:8" x14ac:dyDescent="0.25">
      <c r="A23" t="s">
        <v>18</v>
      </c>
      <c r="B23" s="14">
        <v>2</v>
      </c>
      <c r="C23" s="15">
        <f>IFERROR(VLOOKUP(A23,'[1]Services-Produits'!A7:B124,2,FALSE),"")</f>
        <v>46.2</v>
      </c>
      <c r="D23" s="15">
        <f t="shared" si="1"/>
        <v>92.4</v>
      </c>
      <c r="F23" s="14"/>
      <c r="G23" s="15" t="str">
        <f>IFERROR(VLOOKUP(E23,'[1]Services-Produits'!#REF!,2,FALSE),"")</f>
        <v/>
      </c>
      <c r="H23" s="15" t="str">
        <f t="shared" si="0"/>
        <v/>
      </c>
    </row>
    <row r="24" spans="1:8" x14ac:dyDescent="0.25">
      <c r="A24" t="s">
        <v>18</v>
      </c>
      <c r="B24" s="14">
        <v>6</v>
      </c>
      <c r="C24" s="15">
        <f>IFERROR(VLOOKUP(A24,'[1]Services-Produits'!A8:B125,2,FALSE),"")</f>
        <v>46.2</v>
      </c>
      <c r="D24" s="15">
        <f t="shared" si="1"/>
        <v>277.20000000000005</v>
      </c>
      <c r="F24" s="14"/>
      <c r="G24" s="15" t="str">
        <f>IFERROR(VLOOKUP(E24,'[1]Services-Produits'!E1:F118,2,FALSE),"")</f>
        <v/>
      </c>
      <c r="H24" s="15" t="str">
        <f t="shared" si="0"/>
        <v/>
      </c>
    </row>
    <row r="25" spans="1:8" x14ac:dyDescent="0.25">
      <c r="A25" t="s">
        <v>52</v>
      </c>
      <c r="B25" s="14">
        <v>1</v>
      </c>
      <c r="C25" s="15">
        <f>IFERROR(VLOOKUP(A25,'[1]Services-Produits'!A9:B126,2,FALSE),"")</f>
        <v>183.51</v>
      </c>
      <c r="D25" s="15">
        <f t="shared" si="1"/>
        <v>183.51</v>
      </c>
      <c r="F25" s="14"/>
      <c r="G25" s="15" t="str">
        <f>IFERROR(VLOOKUP(E25,'[1]Services-Produits'!E2:F119,2,FALSE),"")</f>
        <v/>
      </c>
      <c r="H25" s="15" t="str">
        <f t="shared" si="0"/>
        <v/>
      </c>
    </row>
    <row r="26" spans="1:8" x14ac:dyDescent="0.25">
      <c r="B26" s="14"/>
      <c r="C26" s="15" t="str">
        <f>IFERROR(VLOOKUP(A26,'[1]Services-Produits'!A10:B127,2,FALSE),"")</f>
        <v/>
      </c>
      <c r="D26" s="15" t="str">
        <f t="shared" si="1"/>
        <v/>
      </c>
      <c r="F26" s="14"/>
      <c r="G26" s="15" t="str">
        <f>IFERROR(VLOOKUP(E26,'[1]Services-Produits'!E3:F120,2,FALSE),"")</f>
        <v/>
      </c>
      <c r="H26" s="15" t="str">
        <f t="shared" si="0"/>
        <v/>
      </c>
    </row>
    <row r="27" spans="1:8" x14ac:dyDescent="0.25">
      <c r="A27" s="13"/>
      <c r="B27" s="14"/>
      <c r="C27" s="15" t="str">
        <f>IFERROR(VLOOKUP(A27,'[1]Services-Produits'!A11:B128,2,FALSE),"")</f>
        <v/>
      </c>
      <c r="D27" s="15" t="str">
        <f t="shared" si="1"/>
        <v/>
      </c>
      <c r="F27" s="14"/>
      <c r="G27" s="15" t="str">
        <f>IFERROR(VLOOKUP(E27,'[1]Services-Produits'!E4:F121,2,FALSE),"")</f>
        <v/>
      </c>
      <c r="H27" s="15" t="str">
        <f t="shared" si="0"/>
        <v/>
      </c>
    </row>
    <row r="28" spans="1:8" x14ac:dyDescent="0.25">
      <c r="B28" s="14">
        <v>6</v>
      </c>
      <c r="C28" s="15" t="str">
        <f>IFERROR(VLOOKUP(A28,'[1]Services-Produits'!A12:B129,2,FALSE),"")</f>
        <v/>
      </c>
      <c r="D28" s="15" t="str">
        <f t="shared" si="1"/>
        <v/>
      </c>
      <c r="F28" s="14"/>
      <c r="G28" s="15" t="str">
        <f>IFERROR(VLOOKUP(E28,'[1]Services-Produits'!E5:F122,2,FALSE),"")</f>
        <v/>
      </c>
    </row>
    <row r="29" spans="1:8" ht="15.75" x14ac:dyDescent="0.25">
      <c r="B29" s="14">
        <v>1</v>
      </c>
      <c r="C29" s="15" t="str">
        <f>IFERROR(VLOOKUP(A29,'[1]Services-Produits'!A13:B130,2,FALSE),"")</f>
        <v/>
      </c>
      <c r="D29" s="15" t="str">
        <f t="shared" si="1"/>
        <v/>
      </c>
      <c r="E29" s="12" t="s">
        <v>125</v>
      </c>
      <c r="F29" s="16"/>
      <c r="G29" s="17"/>
      <c r="H29" s="18">
        <f>SUM(H8:H28)</f>
        <v>0</v>
      </c>
    </row>
    <row r="30" spans="1:8" x14ac:dyDescent="0.25">
      <c r="B30" s="14">
        <v>1</v>
      </c>
      <c r="C30" s="15" t="str">
        <f>IFERROR(VLOOKUP(A30,'[1]Services-Produits'!A14:B131,2,FALSE),"")</f>
        <v/>
      </c>
      <c r="D30" s="15" t="str">
        <f t="shared" si="1"/>
        <v/>
      </c>
    </row>
    <row r="31" spans="1:8" x14ac:dyDescent="0.25">
      <c r="B31" s="14"/>
      <c r="C31" s="15" t="str">
        <f>IFERROR(VLOOKUP(A31,'[1]Services-Produits'!A8:B125,2,FALSE),"")</f>
        <v/>
      </c>
      <c r="D31" s="15" t="str">
        <f t="shared" si="1"/>
        <v/>
      </c>
      <c r="E31" s="13" t="s">
        <v>126</v>
      </c>
    </row>
    <row r="32" spans="1:8" x14ac:dyDescent="0.25">
      <c r="B32" s="14">
        <v>1</v>
      </c>
      <c r="C32" s="15" t="str">
        <f>IFERROR(VLOOKUP(A32,'[1]Services-Produits'!A9:B126,2,FALSE),"")</f>
        <v/>
      </c>
      <c r="D32" s="15" t="str">
        <f t="shared" si="1"/>
        <v/>
      </c>
    </row>
    <row r="33" spans="1:4" x14ac:dyDescent="0.25">
      <c r="B33" s="14">
        <v>8</v>
      </c>
      <c r="C33" s="15" t="str">
        <f>IFERROR(VLOOKUP(A33,'[1]Services-Produits'!A10:B127,2,FALSE),"")</f>
        <v/>
      </c>
      <c r="D33" s="15" t="str">
        <f t="shared" si="1"/>
        <v/>
      </c>
    </row>
    <row r="34" spans="1:4" x14ac:dyDescent="0.25">
      <c r="B34" s="14">
        <v>1</v>
      </c>
      <c r="C34" s="15" t="str">
        <f>IFERROR(VLOOKUP(A34,'[1]Services-Produits'!A11:B128,2,FALSE),"")</f>
        <v/>
      </c>
      <c r="D34" s="15" t="str">
        <f t="shared" si="1"/>
        <v/>
      </c>
    </row>
    <row r="35" spans="1:4" x14ac:dyDescent="0.25">
      <c r="B35" s="14">
        <v>2</v>
      </c>
      <c r="C35" s="15" t="str">
        <f>IFERROR(VLOOKUP(A35,'[1]Services-Produits'!A12:B129,2,FALSE),"")</f>
        <v/>
      </c>
      <c r="D35" s="15" t="str">
        <f t="shared" si="1"/>
        <v/>
      </c>
    </row>
    <row r="36" spans="1:4" x14ac:dyDescent="0.25">
      <c r="B36" s="14">
        <v>9</v>
      </c>
      <c r="C36" s="15" t="str">
        <f>IFERROR(VLOOKUP(A36,'[1]Services-Produits'!A13:B130,2,FALSE),"")</f>
        <v/>
      </c>
      <c r="D36" s="15" t="str">
        <f t="shared" si="1"/>
        <v/>
      </c>
    </row>
    <row r="37" spans="1:4" x14ac:dyDescent="0.25">
      <c r="B37" s="14"/>
      <c r="C37" s="15"/>
      <c r="D37" s="15"/>
    </row>
    <row r="38" spans="1:4" x14ac:dyDescent="0.25">
      <c r="B38" s="14"/>
      <c r="C38" s="15" t="str">
        <f>IFERROR(VLOOKUP(A38,'[1]Services-Produits'!A14:B131,2,FALSE),"")</f>
        <v/>
      </c>
    </row>
    <row r="39" spans="1:4" ht="15.75" x14ac:dyDescent="0.25">
      <c r="A39" s="12" t="s">
        <v>125</v>
      </c>
      <c r="B39" s="16"/>
      <c r="C39" s="17"/>
      <c r="D39" s="18">
        <f>SUM(D17:D38)</f>
        <v>29200.639999999999</v>
      </c>
    </row>
    <row r="40" spans="1:4" x14ac:dyDescent="0.25">
      <c r="C40" s="15"/>
    </row>
    <row r="41" spans="1:4" x14ac:dyDescent="0.25">
      <c r="A41" s="13"/>
    </row>
  </sheetData>
  <dataValidations count="1">
    <dataValidation allowBlank="1" showInputMessage="1" showErrorMessage="1" sqref="A27" xr:uid="{EB3FEF82-9D12-4765-990B-C7DD012008F2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Services-Produits</vt:lpstr>
      <vt:lpstr>Reference</vt:lpstr>
      <vt:lpstr>Patients</vt:lpstr>
      <vt:lpstr>Test 2 pages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cp:lastPrinted>2024-02-10T09:26:22Z</cp:lastPrinted>
  <dcterms:created xsi:type="dcterms:W3CDTF">2024-02-10T09:14:57Z</dcterms:created>
  <dcterms:modified xsi:type="dcterms:W3CDTF">2024-02-14T10:08:29Z</dcterms:modified>
</cp:coreProperties>
</file>