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Perso\Lily\Invoice 08.12.2023\Excel Patients\"/>
    </mc:Choice>
  </mc:AlternateContent>
  <xr:revisionPtr revIDLastSave="0" documentId="13_ncr:1_{453B2B4A-54FE-45BB-ADC9-6319F921C9F7}" xr6:coauthVersionLast="47" xr6:coauthVersionMax="47" xr10:uidLastSave="{00000000-0000-0000-0000-000000000000}"/>
  <bookViews>
    <workbookView xWindow="-105" yWindow="210" windowWidth="14625" windowHeight="15270" firstSheet="11" activeTab="12" xr2:uid="{575E96A7-5F88-4B76-BE2A-F859EA87863B}"/>
  </bookViews>
  <sheets>
    <sheet name="Salim Lan Jaya Liem" sheetId="17" r:id="rId1"/>
    <sheet name="Samuel Rusli" sheetId="16" r:id="rId2"/>
    <sheet name="Dobias Iskandar" sheetId="15" r:id="rId3"/>
    <sheet name="Prof. Deddy Prosetyo" sheetId="14" r:id="rId4"/>
    <sheet name="Armand Wahyudi Hartono" sheetId="13" r:id="rId5"/>
    <sheet name="Adex Yudiswan" sheetId="12" r:id="rId6"/>
    <sheet name="Wahyu Widada" sheetId="11" r:id="rId7"/>
    <sheet name="Muljadi Tjahjono" sheetId="10" r:id="rId8"/>
    <sheet name="Samuel Bob" sheetId="9" r:id="rId9"/>
    <sheet name="Aqus Andriyanto" sheetId="8" r:id="rId10"/>
    <sheet name="Yuldi Yusman" sheetId="7" r:id="rId11"/>
    <sheet name="Wisnu Hermawan" sheetId="6" r:id="rId12"/>
    <sheet name="Herman Herry Adranacus" sheetId="4" r:id="rId13"/>
    <sheet name="Services-Produits" sheetId="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7" l="1"/>
  <c r="D13" i="17"/>
  <c r="D7" i="17"/>
  <c r="E12" i="17"/>
  <c r="E8" i="17"/>
  <c r="E13" i="17"/>
  <c r="E57" i="7"/>
  <c r="E24" i="12"/>
  <c r="E11" i="16"/>
  <c r="E8" i="4"/>
  <c r="E31" i="4"/>
  <c r="E18" i="14"/>
  <c r="E17" i="14"/>
  <c r="E16" i="14"/>
  <c r="E15" i="14"/>
  <c r="E46" i="14"/>
  <c r="E45" i="14"/>
  <c r="E44" i="14"/>
  <c r="E43" i="14"/>
  <c r="E42" i="14"/>
  <c r="E41" i="14"/>
  <c r="E40" i="14"/>
  <c r="E37" i="4"/>
  <c r="E18" i="7"/>
  <c r="E19" i="7"/>
  <c r="E20" i="7"/>
  <c r="E21" i="7"/>
  <c r="E22" i="7"/>
  <c r="E23" i="7"/>
  <c r="E24" i="7"/>
  <c r="E25" i="7"/>
  <c r="E26" i="7"/>
  <c r="E27" i="7"/>
  <c r="E17" i="7"/>
  <c r="E34" i="11"/>
  <c r="E35" i="11"/>
  <c r="E36" i="11"/>
  <c r="E37" i="11"/>
  <c r="E38" i="11"/>
  <c r="E39" i="11"/>
  <c r="E40" i="11"/>
  <c r="E41" i="11"/>
  <c r="E29" i="4"/>
  <c r="E28" i="4"/>
  <c r="E11" i="12"/>
  <c r="E12" i="11"/>
  <c r="E16" i="16"/>
  <c r="E12" i="6"/>
  <c r="E7" i="8"/>
  <c r="E8" i="8"/>
  <c r="E9" i="8"/>
  <c r="E10" i="8"/>
  <c r="E11" i="8"/>
  <c r="E12" i="8"/>
  <c r="E13" i="8"/>
  <c r="E6" i="8"/>
  <c r="E23" i="12"/>
  <c r="E22" i="12"/>
  <c r="E21" i="12"/>
  <c r="E6" i="16"/>
  <c r="E7" i="16"/>
  <c r="E8" i="16"/>
  <c r="E9" i="16"/>
  <c r="E10" i="16"/>
  <c r="E12" i="16"/>
  <c r="E13" i="16"/>
  <c r="E14" i="16"/>
  <c r="E15" i="16"/>
  <c r="E33" i="15"/>
  <c r="E34" i="15"/>
  <c r="E35" i="15"/>
  <c r="E36" i="15"/>
  <c r="E32" i="15"/>
  <c r="E7" i="15"/>
  <c r="E8" i="15"/>
  <c r="E9" i="15"/>
  <c r="E10" i="15"/>
  <c r="E11" i="15"/>
  <c r="E6" i="15"/>
  <c r="E23" i="14"/>
  <c r="E24" i="14"/>
  <c r="E25" i="14"/>
  <c r="E26" i="14"/>
  <c r="E27" i="14"/>
  <c r="E28" i="14"/>
  <c r="E22" i="14"/>
  <c r="E14" i="14"/>
  <c r="E13" i="14"/>
  <c r="E12" i="14"/>
  <c r="E11" i="14"/>
  <c r="E10" i="14"/>
  <c r="E22" i="4"/>
  <c r="E23" i="4"/>
  <c r="E24" i="4"/>
  <c r="E25" i="4"/>
  <c r="E26" i="4"/>
  <c r="E27" i="4"/>
  <c r="E21" i="4"/>
  <c r="E7" i="4"/>
  <c r="E9" i="4"/>
  <c r="E10" i="4"/>
  <c r="E6" i="4"/>
  <c r="E7" i="12"/>
  <c r="E8" i="12"/>
  <c r="E9" i="12"/>
  <c r="E10" i="12"/>
  <c r="E6" i="12"/>
  <c r="E38" i="4"/>
  <c r="E39" i="4"/>
  <c r="E40" i="4"/>
  <c r="E41" i="4"/>
  <c r="E13" i="7"/>
  <c r="E14" i="7"/>
  <c r="E37" i="8"/>
  <c r="E38" i="8"/>
  <c r="E39" i="8"/>
  <c r="E40" i="8"/>
  <c r="E36" i="8"/>
  <c r="E11" i="9"/>
  <c r="E10" i="9"/>
  <c r="E33" i="11"/>
  <c r="E10" i="11"/>
  <c r="E11" i="11"/>
  <c r="E15" i="11"/>
  <c r="E16" i="11"/>
  <c r="E17" i="11"/>
  <c r="E18" i="11"/>
  <c r="E19" i="11"/>
  <c r="E20" i="11"/>
  <c r="E21" i="11"/>
  <c r="E22" i="11"/>
  <c r="E23" i="11"/>
  <c r="E24" i="11"/>
  <c r="E20" i="12"/>
  <c r="E19" i="12"/>
  <c r="E18" i="12"/>
  <c r="E47" i="15"/>
  <c r="E46" i="15"/>
  <c r="E45" i="15"/>
  <c r="E44" i="15"/>
  <c r="E43" i="15"/>
  <c r="E42" i="15"/>
  <c r="E41" i="15"/>
  <c r="E40" i="15"/>
  <c r="E39" i="15"/>
  <c r="E17" i="4"/>
  <c r="E52" i="7"/>
  <c r="E51" i="7"/>
  <c r="E50" i="7"/>
  <c r="E49" i="7"/>
  <c r="E54" i="7"/>
  <c r="E53" i="7"/>
  <c r="E48" i="7"/>
  <c r="E47" i="7"/>
  <c r="E46" i="7"/>
  <c r="E45" i="7"/>
  <c r="E44" i="7"/>
  <c r="E43" i="7"/>
  <c r="E42" i="7"/>
  <c r="E55" i="7" s="1"/>
  <c r="E25" i="8"/>
  <c r="E24" i="8"/>
  <c r="E23" i="8"/>
  <c r="E27" i="8"/>
  <c r="E26" i="8"/>
  <c r="E22" i="8"/>
  <c r="E21" i="8"/>
  <c r="E20" i="8"/>
  <c r="E19" i="8"/>
  <c r="E18" i="8"/>
  <c r="E17" i="8"/>
  <c r="E16" i="8"/>
  <c r="E51" i="15"/>
  <c r="E22" i="15"/>
  <c r="E21" i="15"/>
  <c r="E20" i="15"/>
  <c r="E19" i="15"/>
  <c r="E18" i="15"/>
  <c r="E12" i="7"/>
  <c r="E11" i="7"/>
  <c r="E10" i="7"/>
  <c r="E11" i="6"/>
  <c r="E10" i="6"/>
  <c r="E6" i="17"/>
  <c r="E17" i="15"/>
  <c r="E16" i="15"/>
  <c r="E15" i="15"/>
  <c r="E14" i="15"/>
  <c r="E9" i="14"/>
  <c r="E8" i="14"/>
  <c r="E7" i="14"/>
  <c r="E6" i="14"/>
  <c r="E8" i="13"/>
  <c r="E7" i="13"/>
  <c r="E6" i="13"/>
  <c r="E17" i="12"/>
  <c r="E16" i="12"/>
  <c r="E15" i="12"/>
  <c r="E14" i="12"/>
  <c r="E9" i="11"/>
  <c r="E8" i="11"/>
  <c r="E7" i="11"/>
  <c r="E6" i="11"/>
  <c r="E9" i="10"/>
  <c r="E8" i="10"/>
  <c r="E7" i="10"/>
  <c r="E6" i="10"/>
  <c r="E9" i="9"/>
  <c r="E8" i="9"/>
  <c r="E7" i="9"/>
  <c r="E6" i="9"/>
  <c r="E9" i="7"/>
  <c r="E8" i="7"/>
  <c r="E7" i="7"/>
  <c r="E6" i="7"/>
  <c r="E9" i="6"/>
  <c r="E8" i="6"/>
  <c r="E7" i="6"/>
  <c r="E6" i="6"/>
  <c r="E16" i="4"/>
  <c r="E15" i="4"/>
  <c r="E14" i="4"/>
  <c r="E13" i="4"/>
  <c r="E53" i="15" l="1"/>
  <c r="E25" i="15"/>
  <c r="E55" i="15" s="1"/>
  <c r="E41" i="8"/>
  <c r="E29" i="8"/>
  <c r="E43" i="8" s="1"/>
  <c r="E26" i="12"/>
  <c r="E42" i="11"/>
  <c r="E27" i="11"/>
  <c r="E44" i="11" s="1"/>
  <c r="E43" i="4"/>
  <c r="E45" i="4"/>
  <c r="E47" i="14"/>
  <c r="E30" i="14"/>
  <c r="E20" i="17"/>
  <c r="E20" i="13"/>
  <c r="E20" i="9"/>
  <c r="E20" i="10"/>
  <c r="E19" i="16"/>
  <c r="E29" i="7"/>
  <c r="E20" i="6"/>
  <c r="E49" i="14" l="1"/>
</calcChain>
</file>

<file path=xl/sharedStrings.xml><?xml version="1.0" encoding="utf-8"?>
<sst xmlns="http://schemas.openxmlformats.org/spreadsheetml/2006/main" count="439" uniqueCount="123">
  <si>
    <t>Description</t>
  </si>
  <si>
    <t>Qty</t>
  </si>
  <si>
    <t>Price</t>
  </si>
  <si>
    <t>Amount</t>
  </si>
  <si>
    <t>RNA Injections 4 vials</t>
  </si>
  <si>
    <t>Senolytics mixture</t>
  </si>
  <si>
    <t>NMN, Rapamune, Sildenafil &amp; Tadalafil</t>
  </si>
  <si>
    <t>Patient : Herman Herry Adranacus, M, 26.11.1962</t>
  </si>
  <si>
    <t>Liserotota</t>
  </si>
  <si>
    <t>Patient :Yuldi Yusman, M, 29.07.1975</t>
  </si>
  <si>
    <t>Patient :Wisnu Hermawan, M, 16.02.1972</t>
  </si>
  <si>
    <t>Patient : Samuel Bob, M, 04.01.1974</t>
  </si>
  <si>
    <t>Patient : Muljadi Tjahjono, M, 22.07.1965</t>
  </si>
  <si>
    <t>Patient : Wahyu Widada, M, 11.09.1969</t>
  </si>
  <si>
    <t>Patient : Adex Yudiswan, M, 03.12.1974</t>
  </si>
  <si>
    <t>Patient : Armand Wahyudi Hartono, M, 20.05.1975</t>
  </si>
  <si>
    <t>Patient : Dobias Iskandar, M, 16.11.1965</t>
  </si>
  <si>
    <t>Patient : Salim Lan Jaya Liem, M, 01.06.1971</t>
  </si>
  <si>
    <t>Immunocare</t>
  </si>
  <si>
    <t>Vit D3</t>
  </si>
  <si>
    <t>C-Intercell 650 mg Vitamin C, 90 Kapseln</t>
  </si>
  <si>
    <t>Memoserin 90 Kapseln</t>
  </si>
  <si>
    <t>Immunocare, personalised</t>
  </si>
  <si>
    <t>K2 &amp; D3</t>
  </si>
  <si>
    <t>Magnesium</t>
  </si>
  <si>
    <t>Gut Microbiome Therapy</t>
  </si>
  <si>
    <t>Face treatment Chin contouring</t>
  </si>
  <si>
    <t>Vistabel 3 zones</t>
  </si>
  <si>
    <t>Infraorbital</t>
  </si>
  <si>
    <t>RNA Thymus</t>
  </si>
  <si>
    <t>RNA Heart</t>
  </si>
  <si>
    <t>Senolytics Mixture</t>
  </si>
  <si>
    <t>Tamsulosin Retard</t>
  </si>
  <si>
    <t>Infusion: Nicotiamide</t>
  </si>
  <si>
    <t>Infusion: Curcumin 75 mg</t>
  </si>
  <si>
    <t>Infusion: Shoga Öl</t>
  </si>
  <si>
    <t>Salvans</t>
  </si>
  <si>
    <t>Q10 i.v. sensitive</t>
  </si>
  <si>
    <t>B-Kompleks</t>
  </si>
  <si>
    <t>Microbiome body lotion</t>
  </si>
  <si>
    <t>Microniome face serum</t>
  </si>
  <si>
    <t>Bosvene Akba</t>
  </si>
  <si>
    <t>Nicotinamide</t>
  </si>
  <si>
    <t>Curcumin 150 mg</t>
  </si>
  <si>
    <t>Gynophilus</t>
  </si>
  <si>
    <t>Magnesium 1000 mg</t>
  </si>
  <si>
    <t>Resveratrol</t>
  </si>
  <si>
    <t>RNA</t>
  </si>
  <si>
    <t>Phenylalanine</t>
  </si>
  <si>
    <t>Cholin Inject</t>
  </si>
  <si>
    <t>Resveratrol Sensitive</t>
  </si>
  <si>
    <t>NAD+</t>
  </si>
  <si>
    <t>Magnesium Intercell</t>
  </si>
  <si>
    <t>curcumin 75 mg</t>
  </si>
  <si>
    <t>Oliphenolia</t>
  </si>
  <si>
    <t>Tadalafil-Mepha 5 mg</t>
  </si>
  <si>
    <t>Tadalafil-Mepha 2.5 mg</t>
  </si>
  <si>
    <t>Tadalafil-Mepha 10 mg</t>
  </si>
  <si>
    <t>Black cumin capsules</t>
  </si>
  <si>
    <t>Kantong kemih (Harnblase)</t>
  </si>
  <si>
    <t>Otak kecil (Kleinhirn)</t>
  </si>
  <si>
    <t>Jantung (Herz)</t>
  </si>
  <si>
    <t xml:space="preserve">Testicle </t>
  </si>
  <si>
    <t>Muskulatur (Otot)</t>
  </si>
  <si>
    <t>Thymus</t>
  </si>
  <si>
    <t>Epinativ Injection 4 vials</t>
  </si>
  <si>
    <t>Ozempic</t>
  </si>
  <si>
    <t>Spermidin</t>
  </si>
  <si>
    <t>Vit, B Komplex</t>
  </si>
  <si>
    <t>Omega 7</t>
  </si>
  <si>
    <t>Gynophylus</t>
  </si>
  <si>
    <t>Fermanose</t>
  </si>
  <si>
    <t>Riboflavin</t>
  </si>
  <si>
    <t>E-Inject</t>
  </si>
  <si>
    <t>Magentropfen</t>
  </si>
  <si>
    <t>Prodigest</t>
  </si>
  <si>
    <t>Fiber-Intercell</t>
  </si>
  <si>
    <t>Vit-C Intercell</t>
  </si>
  <si>
    <t>Hypericin</t>
  </si>
  <si>
    <t>Patient: Evy Celiyanti, F, 07.03.1972</t>
  </si>
  <si>
    <t>Vit. E IM</t>
  </si>
  <si>
    <t>Selenium</t>
  </si>
  <si>
    <t>Kids</t>
  </si>
  <si>
    <t>Produit</t>
  </si>
  <si>
    <t>Patient: Martha Dwi Maryani, F, 21.05.1969</t>
  </si>
  <si>
    <t>Oliphenolia + NaCl 0,9% 150 ml</t>
  </si>
  <si>
    <t>Curcumin + NaCl 0,9%</t>
  </si>
  <si>
    <t>Vit E Inject I.M.</t>
  </si>
  <si>
    <t>Reservatrol + NaCl 0,9% 300 ml</t>
  </si>
  <si>
    <t>Biotin</t>
  </si>
  <si>
    <t>Biotin + NaCl</t>
  </si>
  <si>
    <t>Patient: Yenny Wijaya, F, 16.03.1973</t>
  </si>
  <si>
    <t>Liv 52</t>
  </si>
  <si>
    <t>Xanax</t>
  </si>
  <si>
    <t>Laetia</t>
  </si>
  <si>
    <t>Hepar</t>
  </si>
  <si>
    <t>Bactoflor</t>
  </si>
  <si>
    <t>Zentra inject</t>
  </si>
  <si>
    <t>Phospolipide</t>
  </si>
  <si>
    <t>Vit. C, Zn</t>
  </si>
  <si>
    <t>Epinativ Injection</t>
  </si>
  <si>
    <t>Infusion:</t>
  </si>
  <si>
    <t>Microcare 4 months</t>
  </si>
  <si>
    <t>Total in CHF</t>
  </si>
  <si>
    <t xml:space="preserve">Face treatment </t>
  </si>
  <si>
    <t>Patient: Sri Wahyuswinta, F, 04.04.1969</t>
  </si>
  <si>
    <t>Ventrisana</t>
  </si>
  <si>
    <t>Bulan</t>
  </si>
  <si>
    <t>Infusions:</t>
  </si>
  <si>
    <t>Subtotal in CHF</t>
  </si>
  <si>
    <t>Patient: Muhamad Mardiono, M, 11.07.1957</t>
  </si>
  <si>
    <t>Neuro Amino</t>
  </si>
  <si>
    <t>Gut Microbiome (complimentary)</t>
  </si>
  <si>
    <t>Patient : Samuel Rusli, M, 01.04.1968</t>
  </si>
  <si>
    <t xml:space="preserve">Gut Microbiome 4X 15% discount </t>
  </si>
  <si>
    <t>Hydroxiprolin</t>
  </si>
  <si>
    <t>Microcare 4 months Karina Anqgiang Aslam</t>
  </si>
  <si>
    <t>Patient: Erminda Melayeni, F, 25.10.1975</t>
  </si>
  <si>
    <t>Patient : Agus Andriyanto, M, 16.02.1967</t>
  </si>
  <si>
    <t>Patient: Yulia Gunawan, F, 06.01.1983</t>
  </si>
  <si>
    <t>15% discount for Gut Microbiome Therapy</t>
  </si>
  <si>
    <t>,</t>
  </si>
  <si>
    <t>Patient : Deddy Prasetyo, M, 26.07.1968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</si>
</sst>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1" fillId="0" borderId="3" xfId="0" applyFont="1" applyBorder="1"/>
    <xf numFmtId="4" fontId="1" fillId="0" borderId="3" xfId="0" applyNumberFormat="1" applyFont="1" applyBorder="1" applyAlignment="1">
      <alignment horizontal="center"/>
    </xf>
    <xf numFmtId="0" fontId="0" fillId="0" borderId="3" xfId="0" applyBorder="1"/>
    <xf numFmtId="4" fontId="0" fillId="0" borderId="3" xfId="0" applyNumberForma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4" fillId="0" borderId="0" xfId="0" applyNumberFormat="1" applyFont="1"/>
    <xf numFmtId="4" fontId="5" fillId="0" borderId="0" xfId="0" applyNumberFormat="1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/>
    <xf numFmtId="4" fontId="1" fillId="0" borderId="0" xfId="0" applyNumberFormat="1" applyFont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F4178-A970-48FA-A290-09188B0CDCA4}">
  <sheetPr codeName="Feuil3"/>
  <dimension ref="B3:E34"/>
  <sheetViews>
    <sheetView showGridLines="0" workbookViewId="0">
      <selection activeCell="D23" sqref="D23"/>
    </sheetView>
  </sheetViews>
  <sheetFormatPr baseColWidth="10" defaultRowHeight="15" x14ac:dyDescent="0.25"/>
  <cols>
    <col min="2" max="2" width="69.28515625" customWidth="1"/>
    <col min="3" max="3" width="6.42578125" customWidth="1"/>
    <col min="4" max="4" width="10.7109375" style="2" customWidth="1"/>
    <col min="5" max="5" width="10.7109375" customWidth="1"/>
  </cols>
  <sheetData>
    <row r="3" spans="2:5" ht="15.75" x14ac:dyDescent="0.25">
      <c r="B3" s="19" t="s">
        <v>0</v>
      </c>
      <c r="C3" s="19" t="s">
        <v>1</v>
      </c>
      <c r="D3" s="22" t="s">
        <v>2</v>
      </c>
      <c r="E3" s="17" t="s">
        <v>3</v>
      </c>
    </row>
    <row r="4" spans="2:5" x14ac:dyDescent="0.25">
      <c r="B4" s="41" t="s">
        <v>17</v>
      </c>
      <c r="C4" s="4"/>
    </row>
    <row r="5" spans="2:5" x14ac:dyDescent="0.25">
      <c r="C5" s="4"/>
    </row>
    <row r="6" spans="2:5" x14ac:dyDescent="0.25">
      <c r="B6" t="s">
        <v>25</v>
      </c>
      <c r="C6" s="4">
        <v>1</v>
      </c>
      <c r="D6" s="2">
        <v>6912.5</v>
      </c>
      <c r="E6" s="2">
        <f>C6*D6</f>
        <v>6912.5</v>
      </c>
    </row>
    <row r="7" spans="2:5" x14ac:dyDescent="0.25">
      <c r="B7" s="47" t="s">
        <v>120</v>
      </c>
      <c r="C7" s="48">
        <v>-1</v>
      </c>
      <c r="D7" s="37">
        <f>D6*0.15</f>
        <v>1036.875</v>
      </c>
      <c r="E7" s="37">
        <f>C7*D7</f>
        <v>-1036.875</v>
      </c>
    </row>
    <row r="8" spans="2:5" x14ac:dyDescent="0.25">
      <c r="B8" t="s">
        <v>100</v>
      </c>
      <c r="C8" s="4">
        <v>1</v>
      </c>
      <c r="D8" s="2">
        <v>133.61000000000001</v>
      </c>
      <c r="E8" s="2">
        <f>C8*D8</f>
        <v>133.61000000000001</v>
      </c>
    </row>
    <row r="9" spans="2:5" x14ac:dyDescent="0.25">
      <c r="C9" s="4"/>
      <c r="E9" s="2"/>
    </row>
    <row r="10" spans="2:5" x14ac:dyDescent="0.25">
      <c r="B10" s="1" t="s">
        <v>119</v>
      </c>
      <c r="C10" s="4"/>
      <c r="E10" s="2"/>
    </row>
    <row r="11" spans="2:5" x14ac:dyDescent="0.25">
      <c r="B11" s="1"/>
      <c r="C11" s="4"/>
      <c r="E11" s="2"/>
    </row>
    <row r="12" spans="2:5" x14ac:dyDescent="0.25">
      <c r="B12" t="s">
        <v>25</v>
      </c>
      <c r="C12" s="4">
        <v>1</v>
      </c>
      <c r="D12" s="2">
        <v>6912.5</v>
      </c>
      <c r="E12" s="2">
        <f t="shared" ref="E12:E13" si="0">C12*D12</f>
        <v>6912.5</v>
      </c>
    </row>
    <row r="13" spans="2:5" x14ac:dyDescent="0.25">
      <c r="B13" s="47" t="s">
        <v>120</v>
      </c>
      <c r="C13" s="48">
        <v>-1</v>
      </c>
      <c r="D13" s="37">
        <f>D12*0.15</f>
        <v>1036.875</v>
      </c>
      <c r="E13" s="37">
        <f t="shared" si="0"/>
        <v>-1036.875</v>
      </c>
    </row>
    <row r="14" spans="2:5" x14ac:dyDescent="0.25">
      <c r="C14" s="4"/>
      <c r="E14" s="2"/>
    </row>
    <row r="15" spans="2:5" x14ac:dyDescent="0.25">
      <c r="C15" s="4"/>
      <c r="E15" s="2"/>
    </row>
    <row r="16" spans="2:5" x14ac:dyDescent="0.25">
      <c r="C16" s="4"/>
    </row>
    <row r="17" spans="2:5" x14ac:dyDescent="0.25">
      <c r="C17" s="4"/>
    </row>
    <row r="18" spans="2:5" x14ac:dyDescent="0.25">
      <c r="C18" s="4"/>
    </row>
    <row r="19" spans="2:5" x14ac:dyDescent="0.25">
      <c r="C19" s="4"/>
    </row>
    <row r="20" spans="2:5" ht="15.75" x14ac:dyDescent="0.25">
      <c r="B20" s="17" t="s">
        <v>103</v>
      </c>
      <c r="C20" s="23"/>
      <c r="D20" s="24"/>
      <c r="E20" s="22">
        <f>SUM(E6:E19)</f>
        <v>11884.86</v>
      </c>
    </row>
    <row r="34" spans="2:2" x14ac:dyDescent="0.25">
      <c r="B34" t="s">
        <v>121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596A15-B302-40E7-8C69-480181BA90EC}">
          <x14:formula1>
            <xm:f>'Services-Produits'!$A$3:$A$30</xm:f>
          </x14:formula1>
          <xm:sqref>B14:B19 B12 B8:B9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3324-2B19-4D8D-9577-0C0D95056C4B}">
  <sheetPr codeName="Feuil12"/>
  <dimension ref="B3:E43"/>
  <sheetViews>
    <sheetView showGridLines="0" topLeftCell="A12" workbookViewId="0">
      <selection activeCell="B31" sqref="B31"/>
    </sheetView>
  </sheetViews>
  <sheetFormatPr baseColWidth="10" defaultRowHeight="15" x14ac:dyDescent="0.25"/>
  <cols>
    <col min="2" max="2" width="69.28515625" customWidth="1"/>
    <col min="3" max="3" width="6.42578125" customWidth="1"/>
    <col min="4" max="5" width="10.7109375" style="2" customWidth="1"/>
  </cols>
  <sheetData>
    <row r="3" spans="2:5" ht="15.75" x14ac:dyDescent="0.25">
      <c r="B3" s="19" t="s">
        <v>0</v>
      </c>
      <c r="C3" s="19" t="s">
        <v>1</v>
      </c>
      <c r="D3" s="22" t="s">
        <v>2</v>
      </c>
      <c r="E3" s="22" t="s">
        <v>3</v>
      </c>
    </row>
    <row r="4" spans="2:5" x14ac:dyDescent="0.25">
      <c r="B4" s="41" t="s">
        <v>118</v>
      </c>
      <c r="C4" s="4"/>
    </row>
    <row r="5" spans="2:5" ht="15.75" x14ac:dyDescent="0.25">
      <c r="B5" s="3"/>
      <c r="C5" s="4"/>
    </row>
    <row r="6" spans="2:5" ht="15.75" x14ac:dyDescent="0.25">
      <c r="B6" s="16" t="s">
        <v>25</v>
      </c>
      <c r="C6" s="4">
        <v>4</v>
      </c>
      <c r="D6" s="2">
        <v>6912.5</v>
      </c>
      <c r="E6" s="2">
        <f>C6*D6</f>
        <v>27650</v>
      </c>
    </row>
    <row r="7" spans="2:5" ht="15.75" x14ac:dyDescent="0.25">
      <c r="B7" s="16" t="s">
        <v>65</v>
      </c>
      <c r="C7" s="4">
        <v>1</v>
      </c>
      <c r="D7" s="2">
        <v>133.61000000000001</v>
      </c>
      <c r="E7" s="2">
        <f t="shared" ref="E7:E13" si="0">C7*D7</f>
        <v>133.61000000000001</v>
      </c>
    </row>
    <row r="8" spans="2:5" ht="15.75" x14ac:dyDescent="0.25">
      <c r="B8" s="16" t="s">
        <v>37</v>
      </c>
      <c r="C8" s="4">
        <v>1</v>
      </c>
      <c r="D8" s="2">
        <v>178.8</v>
      </c>
      <c r="E8" s="2">
        <f t="shared" si="0"/>
        <v>178.8</v>
      </c>
    </row>
    <row r="9" spans="2:5" ht="15.75" x14ac:dyDescent="0.25">
      <c r="B9" s="16" t="s">
        <v>72</v>
      </c>
      <c r="C9" s="4">
        <v>1</v>
      </c>
      <c r="D9" s="2">
        <v>127.4</v>
      </c>
      <c r="E9" s="2">
        <f t="shared" si="0"/>
        <v>127.4</v>
      </c>
    </row>
    <row r="10" spans="2:5" ht="15.75" x14ac:dyDescent="0.25">
      <c r="B10" s="16" t="s">
        <v>54</v>
      </c>
      <c r="C10" s="4">
        <v>1</v>
      </c>
      <c r="D10" s="2">
        <v>183.51</v>
      </c>
      <c r="E10" s="2">
        <f t="shared" si="0"/>
        <v>183.51</v>
      </c>
    </row>
    <row r="11" spans="2:5" ht="15.75" x14ac:dyDescent="0.25">
      <c r="B11" s="16" t="s">
        <v>73</v>
      </c>
      <c r="C11" s="4">
        <v>1</v>
      </c>
      <c r="D11" s="2">
        <v>41.2</v>
      </c>
      <c r="E11" s="2">
        <f t="shared" si="0"/>
        <v>41.2</v>
      </c>
    </row>
    <row r="12" spans="2:5" ht="15.75" x14ac:dyDescent="0.25">
      <c r="B12" s="16" t="s">
        <v>115</v>
      </c>
      <c r="C12" s="4">
        <v>1</v>
      </c>
      <c r="D12" s="2">
        <v>68.900000000000006</v>
      </c>
      <c r="E12" s="2">
        <f t="shared" si="0"/>
        <v>68.900000000000006</v>
      </c>
    </row>
    <row r="13" spans="2:5" x14ac:dyDescent="0.25">
      <c r="B13" t="s">
        <v>5</v>
      </c>
      <c r="C13" s="4">
        <v>1</v>
      </c>
      <c r="D13" s="2">
        <v>670</v>
      </c>
      <c r="E13" s="2">
        <f t="shared" si="0"/>
        <v>670</v>
      </c>
    </row>
    <row r="14" spans="2:5" x14ac:dyDescent="0.25">
      <c r="C14" s="4"/>
    </row>
    <row r="15" spans="2:5" ht="15.75" x14ac:dyDescent="0.25">
      <c r="B15" s="3" t="s">
        <v>108</v>
      </c>
      <c r="C15" s="4"/>
    </row>
    <row r="16" spans="2:5" x14ac:dyDescent="0.25">
      <c r="B16" t="s">
        <v>54</v>
      </c>
      <c r="C16" s="4">
        <v>3</v>
      </c>
      <c r="D16" s="2">
        <v>183.51</v>
      </c>
      <c r="E16" s="2">
        <f>C16*D16</f>
        <v>550.53</v>
      </c>
    </row>
    <row r="17" spans="2:5" x14ac:dyDescent="0.25">
      <c r="B17" t="s">
        <v>45</v>
      </c>
      <c r="C17" s="4">
        <v>1</v>
      </c>
      <c r="D17" s="2">
        <v>34.68</v>
      </c>
      <c r="E17" s="2">
        <f t="shared" ref="E17:E25" si="1">C17*D17</f>
        <v>34.68</v>
      </c>
    </row>
    <row r="18" spans="2:5" x14ac:dyDescent="0.25">
      <c r="B18" t="s">
        <v>72</v>
      </c>
      <c r="C18" s="4">
        <v>1</v>
      </c>
      <c r="D18" s="2">
        <v>127.4</v>
      </c>
      <c r="E18" s="2">
        <f t="shared" si="1"/>
        <v>127.4</v>
      </c>
    </row>
    <row r="19" spans="2:5" x14ac:dyDescent="0.25">
      <c r="B19" t="s">
        <v>53</v>
      </c>
      <c r="C19" s="4">
        <v>3</v>
      </c>
      <c r="D19" s="2">
        <v>116.22</v>
      </c>
      <c r="E19" s="2">
        <f t="shared" si="1"/>
        <v>348.65999999999997</v>
      </c>
    </row>
    <row r="20" spans="2:5" x14ac:dyDescent="0.25">
      <c r="B20" t="s">
        <v>43</v>
      </c>
      <c r="C20" s="4">
        <v>1</v>
      </c>
      <c r="D20" s="2">
        <v>229.2</v>
      </c>
      <c r="E20" s="2">
        <f t="shared" si="1"/>
        <v>229.2</v>
      </c>
    </row>
    <row r="21" spans="2:5" x14ac:dyDescent="0.25">
      <c r="B21" t="s">
        <v>67</v>
      </c>
      <c r="C21" s="4">
        <v>2</v>
      </c>
      <c r="D21" s="2">
        <v>182.35</v>
      </c>
      <c r="E21" s="2">
        <f t="shared" si="1"/>
        <v>364.7</v>
      </c>
    </row>
    <row r="22" spans="2:5" x14ac:dyDescent="0.25">
      <c r="B22" t="s">
        <v>37</v>
      </c>
      <c r="C22" s="4">
        <v>1</v>
      </c>
      <c r="D22" s="2">
        <v>178.8</v>
      </c>
      <c r="E22" s="2">
        <f t="shared" si="1"/>
        <v>178.8</v>
      </c>
    </row>
    <row r="23" spans="2:5" x14ac:dyDescent="0.25">
      <c r="B23" t="s">
        <v>89</v>
      </c>
      <c r="C23" s="4">
        <v>3</v>
      </c>
      <c r="D23" s="2">
        <v>37.25</v>
      </c>
      <c r="E23" s="2">
        <f t="shared" si="1"/>
        <v>111.75</v>
      </c>
    </row>
    <row r="24" spans="2:5" x14ac:dyDescent="0.25">
      <c r="B24" t="s">
        <v>42</v>
      </c>
      <c r="C24" s="4">
        <v>2</v>
      </c>
      <c r="D24" s="2">
        <v>179.8</v>
      </c>
      <c r="E24" s="2">
        <f t="shared" si="1"/>
        <v>359.6</v>
      </c>
    </row>
    <row r="25" spans="2:5" x14ac:dyDescent="0.25">
      <c r="B25" t="s">
        <v>73</v>
      </c>
      <c r="C25" s="4">
        <v>2</v>
      </c>
      <c r="D25" s="2">
        <v>41.2</v>
      </c>
      <c r="E25" s="2">
        <f t="shared" si="1"/>
        <v>82.4</v>
      </c>
    </row>
    <row r="26" spans="2:5" x14ac:dyDescent="0.25">
      <c r="B26" t="s">
        <v>50</v>
      </c>
      <c r="C26" s="4">
        <v>4</v>
      </c>
      <c r="D26" s="2">
        <v>178</v>
      </c>
      <c r="E26" s="2">
        <f>C26*D26</f>
        <v>712</v>
      </c>
    </row>
    <row r="27" spans="2:5" x14ac:dyDescent="0.25">
      <c r="B27" t="s">
        <v>81</v>
      </c>
      <c r="C27" s="4">
        <v>3</v>
      </c>
      <c r="D27" s="2">
        <v>41.6</v>
      </c>
      <c r="E27" s="2">
        <f t="shared" ref="E27" si="2">C27*D27</f>
        <v>124.80000000000001</v>
      </c>
    </row>
    <row r="28" spans="2:5" x14ac:dyDescent="0.25">
      <c r="C28" s="4"/>
    </row>
    <row r="29" spans="2:5" x14ac:dyDescent="0.25">
      <c r="B29" s="5" t="s">
        <v>109</v>
      </c>
      <c r="C29" s="6"/>
      <c r="D29" s="10"/>
      <c r="E29" s="44">
        <f>SUM(E6:E27)</f>
        <v>32277.940000000002</v>
      </c>
    </row>
    <row r="30" spans="2:5" x14ac:dyDescent="0.25">
      <c r="B30" s="8"/>
      <c r="C30" s="39"/>
      <c r="D30" s="40"/>
      <c r="E30" s="9"/>
    </row>
    <row r="31" spans="2:5" x14ac:dyDescent="0.25">
      <c r="B31" s="8"/>
      <c r="C31" s="39"/>
      <c r="D31" s="40"/>
      <c r="E31" s="9"/>
    </row>
    <row r="32" spans="2:5" x14ac:dyDescent="0.25">
      <c r="C32" s="4"/>
    </row>
    <row r="33" spans="2:5" ht="15.75" x14ac:dyDescent="0.25">
      <c r="B33" s="19" t="s">
        <v>0</v>
      </c>
      <c r="C33" s="19" t="s">
        <v>1</v>
      </c>
      <c r="D33" s="22" t="s">
        <v>2</v>
      </c>
      <c r="E33" s="22" t="s">
        <v>3</v>
      </c>
    </row>
    <row r="34" spans="2:5" x14ac:dyDescent="0.25">
      <c r="B34" s="1" t="s">
        <v>79</v>
      </c>
      <c r="C34" s="4"/>
    </row>
    <row r="35" spans="2:5" x14ac:dyDescent="0.25">
      <c r="C35" s="4"/>
    </row>
    <row r="36" spans="2:5" x14ac:dyDescent="0.25">
      <c r="B36" t="s">
        <v>25</v>
      </c>
      <c r="C36" s="4">
        <v>4</v>
      </c>
      <c r="D36" s="2">
        <v>6912.5</v>
      </c>
      <c r="E36" s="2">
        <f>C36*D36</f>
        <v>27650</v>
      </c>
    </row>
    <row r="37" spans="2:5" x14ac:dyDescent="0.25">
      <c r="B37" t="s">
        <v>65</v>
      </c>
      <c r="C37" s="4">
        <v>1</v>
      </c>
      <c r="D37" s="2">
        <v>133.61000000000001</v>
      </c>
      <c r="E37" s="2">
        <f t="shared" ref="E37:E40" si="3">C37*D37</f>
        <v>133.61000000000001</v>
      </c>
    </row>
    <row r="38" spans="2:5" x14ac:dyDescent="0.25">
      <c r="B38" t="s">
        <v>73</v>
      </c>
      <c r="C38" s="4">
        <v>1</v>
      </c>
      <c r="D38" s="2">
        <v>41.2</v>
      </c>
      <c r="E38" s="2">
        <f t="shared" si="3"/>
        <v>41.2</v>
      </c>
    </row>
    <row r="39" spans="2:5" x14ac:dyDescent="0.25">
      <c r="B39" t="s">
        <v>76</v>
      </c>
      <c r="C39" s="4">
        <v>1</v>
      </c>
      <c r="D39" s="2">
        <v>40.49</v>
      </c>
      <c r="E39" s="2">
        <f t="shared" si="3"/>
        <v>40.49</v>
      </c>
    </row>
    <row r="40" spans="2:5" x14ac:dyDescent="0.25">
      <c r="B40" t="s">
        <v>78</v>
      </c>
      <c r="C40" s="4">
        <v>1</v>
      </c>
      <c r="D40" s="2">
        <v>195.7</v>
      </c>
      <c r="E40" s="2">
        <f t="shared" si="3"/>
        <v>195.7</v>
      </c>
    </row>
    <row r="41" spans="2:5" x14ac:dyDescent="0.25">
      <c r="B41" s="8" t="s">
        <v>109</v>
      </c>
      <c r="C41" s="39"/>
      <c r="D41" s="40"/>
      <c r="E41" s="43">
        <f>SUM(E36:E40)</f>
        <v>28061.000000000004</v>
      </c>
    </row>
    <row r="42" spans="2:5" x14ac:dyDescent="0.25">
      <c r="C42" s="4"/>
    </row>
    <row r="43" spans="2:5" ht="15.75" x14ac:dyDescent="0.25">
      <c r="B43" s="17" t="s">
        <v>103</v>
      </c>
      <c r="C43" s="23"/>
      <c r="D43" s="24"/>
      <c r="E43" s="22">
        <f>SUM(E29,E41)</f>
        <v>60338.94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F7510F-80A6-483E-AD49-B446ACB5204A}">
          <x14:formula1>
            <xm:f>'Services-Produits'!$A$2:$A$80</xm:f>
          </x14:formula1>
          <xm:sqref>B32 B6:B14 B16:B28 B35:B40 B42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80F7-4D24-4A17-8E91-B8EC16FC05EE}">
  <sheetPr codeName="Feuil13"/>
  <dimension ref="B3:E57"/>
  <sheetViews>
    <sheetView showGridLines="0" topLeftCell="A27" workbookViewId="0">
      <selection activeCell="B31" sqref="B31"/>
    </sheetView>
  </sheetViews>
  <sheetFormatPr baseColWidth="10" defaultRowHeight="15" x14ac:dyDescent="0.25"/>
  <cols>
    <col min="2" max="2" width="69.28515625" customWidth="1"/>
    <col min="3" max="3" width="6.42578125" customWidth="1"/>
    <col min="4" max="5" width="10.7109375" style="2" customWidth="1"/>
  </cols>
  <sheetData>
    <row r="3" spans="2:5" ht="15.75" x14ac:dyDescent="0.25">
      <c r="B3" s="19" t="s">
        <v>0</v>
      </c>
      <c r="C3" s="19" t="s">
        <v>1</v>
      </c>
      <c r="D3" s="20" t="s">
        <v>2</v>
      </c>
      <c r="E3" s="20" t="s">
        <v>3</v>
      </c>
    </row>
    <row r="4" spans="2:5" x14ac:dyDescent="0.25">
      <c r="B4" s="41" t="s">
        <v>9</v>
      </c>
      <c r="C4" s="4"/>
    </row>
    <row r="5" spans="2:5" x14ac:dyDescent="0.25">
      <c r="C5" s="4"/>
    </row>
    <row r="6" spans="2:5" x14ac:dyDescent="0.25">
      <c r="B6" t="s">
        <v>25</v>
      </c>
      <c r="C6" s="4">
        <v>4</v>
      </c>
      <c r="D6" s="2">
        <v>6912.5</v>
      </c>
      <c r="E6" s="2">
        <f>C6*D6</f>
        <v>27650</v>
      </c>
    </row>
    <row r="7" spans="2:5" x14ac:dyDescent="0.25">
      <c r="B7" t="s">
        <v>100</v>
      </c>
      <c r="C7" s="4">
        <v>1</v>
      </c>
      <c r="D7" s="2">
        <v>133.61000000000001</v>
      </c>
      <c r="E7" s="2">
        <f t="shared" ref="E7:E14" si="0">C7*D7</f>
        <v>133.61000000000001</v>
      </c>
    </row>
    <row r="8" spans="2:5" x14ac:dyDescent="0.25">
      <c r="B8" t="s">
        <v>72</v>
      </c>
      <c r="C8" s="4">
        <v>1</v>
      </c>
      <c r="D8" s="2">
        <v>127.4</v>
      </c>
      <c r="E8" s="2">
        <f t="shared" si="0"/>
        <v>127.4</v>
      </c>
    </row>
    <row r="9" spans="2:5" x14ac:dyDescent="0.25">
      <c r="B9" t="s">
        <v>37</v>
      </c>
      <c r="C9" s="4">
        <v>1</v>
      </c>
      <c r="D9" s="2">
        <v>178.8</v>
      </c>
      <c r="E9" s="2">
        <f t="shared" si="0"/>
        <v>178.8</v>
      </c>
    </row>
    <row r="10" spans="2:5" x14ac:dyDescent="0.25">
      <c r="B10" t="s">
        <v>54</v>
      </c>
      <c r="C10" s="4">
        <v>1</v>
      </c>
      <c r="D10" s="2">
        <v>183.51</v>
      </c>
      <c r="E10" s="2">
        <f t="shared" si="0"/>
        <v>183.51</v>
      </c>
    </row>
    <row r="11" spans="2:5" x14ac:dyDescent="0.25">
      <c r="B11" t="s">
        <v>75</v>
      </c>
      <c r="C11" s="4">
        <v>1</v>
      </c>
      <c r="D11" s="2">
        <v>72.349999999999994</v>
      </c>
      <c r="E11" s="2">
        <f t="shared" si="0"/>
        <v>72.349999999999994</v>
      </c>
    </row>
    <row r="12" spans="2:5" x14ac:dyDescent="0.25">
      <c r="B12" t="s">
        <v>56</v>
      </c>
      <c r="C12" s="4">
        <v>18</v>
      </c>
      <c r="D12" s="2">
        <v>115</v>
      </c>
      <c r="E12" s="2">
        <f t="shared" si="0"/>
        <v>2070</v>
      </c>
    </row>
    <row r="13" spans="2:5" x14ac:dyDescent="0.25">
      <c r="B13" t="s">
        <v>74</v>
      </c>
      <c r="C13" s="4">
        <v>1</v>
      </c>
      <c r="D13" s="2">
        <v>23</v>
      </c>
      <c r="E13" s="2">
        <f t="shared" si="0"/>
        <v>23</v>
      </c>
    </row>
    <row r="14" spans="2:5" x14ac:dyDescent="0.25">
      <c r="B14" t="s">
        <v>73</v>
      </c>
      <c r="C14" s="4">
        <v>1</v>
      </c>
      <c r="D14" s="2">
        <v>41.2</v>
      </c>
      <c r="E14" s="2">
        <f t="shared" si="0"/>
        <v>41.2</v>
      </c>
    </row>
    <row r="15" spans="2:5" x14ac:dyDescent="0.25">
      <c r="C15" s="4"/>
    </row>
    <row r="16" spans="2:5" x14ac:dyDescent="0.25">
      <c r="B16" s="1" t="s">
        <v>108</v>
      </c>
      <c r="C16" s="4"/>
    </row>
    <row r="17" spans="2:5" x14ac:dyDescent="0.25">
      <c r="B17" t="s">
        <v>54</v>
      </c>
      <c r="C17" s="4">
        <v>3</v>
      </c>
      <c r="D17" s="2">
        <v>183.51</v>
      </c>
      <c r="E17" s="2">
        <f>C17*D17</f>
        <v>550.53</v>
      </c>
    </row>
    <row r="18" spans="2:5" x14ac:dyDescent="0.25">
      <c r="B18" t="s">
        <v>45</v>
      </c>
      <c r="C18" s="4">
        <v>1</v>
      </c>
      <c r="D18" s="2">
        <v>34.68</v>
      </c>
      <c r="E18" s="2">
        <f t="shared" ref="E18:E27" si="1">C18*D18</f>
        <v>34.68</v>
      </c>
    </row>
    <row r="19" spans="2:5" x14ac:dyDescent="0.25">
      <c r="B19" t="s">
        <v>72</v>
      </c>
      <c r="C19" s="4">
        <v>1</v>
      </c>
      <c r="D19" s="2">
        <v>127.4</v>
      </c>
      <c r="E19" s="2">
        <f t="shared" si="1"/>
        <v>127.4</v>
      </c>
    </row>
    <row r="20" spans="2:5" x14ac:dyDescent="0.25">
      <c r="B20" t="s">
        <v>43</v>
      </c>
      <c r="C20" s="4">
        <v>4</v>
      </c>
      <c r="D20" s="2">
        <v>229.2</v>
      </c>
      <c r="E20" s="2">
        <f t="shared" si="1"/>
        <v>916.8</v>
      </c>
    </row>
    <row r="21" spans="2:5" x14ac:dyDescent="0.25">
      <c r="B21" t="s">
        <v>67</v>
      </c>
      <c r="C21" s="4">
        <v>1</v>
      </c>
      <c r="D21" s="2">
        <v>182.35</v>
      </c>
      <c r="E21" s="2">
        <f t="shared" si="1"/>
        <v>182.35</v>
      </c>
    </row>
    <row r="22" spans="2:5" x14ac:dyDescent="0.25">
      <c r="B22" t="s">
        <v>89</v>
      </c>
      <c r="C22" s="4">
        <v>4</v>
      </c>
      <c r="D22" s="2">
        <v>37.25</v>
      </c>
      <c r="E22" s="2">
        <f t="shared" si="1"/>
        <v>149</v>
      </c>
    </row>
    <row r="23" spans="2:5" x14ac:dyDescent="0.25">
      <c r="B23" t="s">
        <v>37</v>
      </c>
      <c r="C23" s="4">
        <v>1</v>
      </c>
      <c r="D23" s="2">
        <v>178.8</v>
      </c>
      <c r="E23" s="2">
        <f t="shared" si="1"/>
        <v>178.8</v>
      </c>
    </row>
    <row r="24" spans="2:5" x14ac:dyDescent="0.25">
      <c r="B24" t="s">
        <v>42</v>
      </c>
      <c r="C24" s="4">
        <v>2</v>
      </c>
      <c r="D24" s="2">
        <v>179.8</v>
      </c>
      <c r="E24" s="2">
        <f t="shared" si="1"/>
        <v>359.6</v>
      </c>
    </row>
    <row r="25" spans="2:5" x14ac:dyDescent="0.25">
      <c r="B25" t="s">
        <v>73</v>
      </c>
      <c r="C25" s="4">
        <v>2</v>
      </c>
      <c r="D25" s="2">
        <v>41.2</v>
      </c>
      <c r="E25" s="2">
        <f t="shared" si="1"/>
        <v>82.4</v>
      </c>
    </row>
    <row r="26" spans="2:5" x14ac:dyDescent="0.25">
      <c r="B26" t="s">
        <v>81</v>
      </c>
      <c r="C26" s="4">
        <v>3</v>
      </c>
      <c r="D26" s="2">
        <v>41.6</v>
      </c>
      <c r="E26" s="2">
        <f t="shared" si="1"/>
        <v>124.80000000000001</v>
      </c>
    </row>
    <row r="27" spans="2:5" x14ac:dyDescent="0.25">
      <c r="B27" t="s">
        <v>50</v>
      </c>
      <c r="C27" s="4">
        <v>4</v>
      </c>
      <c r="D27" s="2">
        <v>178</v>
      </c>
      <c r="E27" s="2">
        <f t="shared" si="1"/>
        <v>712</v>
      </c>
    </row>
    <row r="28" spans="2:5" x14ac:dyDescent="0.25">
      <c r="C28" s="4"/>
    </row>
    <row r="29" spans="2:5" x14ac:dyDescent="0.25">
      <c r="B29" s="5" t="s">
        <v>109</v>
      </c>
      <c r="C29" s="6"/>
      <c r="D29" s="10"/>
      <c r="E29" s="7">
        <f>SUM(E6:E28)</f>
        <v>33898.230000000003</v>
      </c>
    </row>
    <row r="39" spans="2:5" ht="15.75" x14ac:dyDescent="0.25">
      <c r="B39" s="19" t="s">
        <v>0</v>
      </c>
      <c r="C39" s="19" t="s">
        <v>1</v>
      </c>
      <c r="D39" s="20" t="s">
        <v>2</v>
      </c>
      <c r="E39" s="20" t="s">
        <v>3</v>
      </c>
    </row>
    <row r="40" spans="2:5" x14ac:dyDescent="0.25">
      <c r="B40" s="1" t="s">
        <v>117</v>
      </c>
      <c r="C40" s="4"/>
    </row>
    <row r="41" spans="2:5" x14ac:dyDescent="0.25">
      <c r="C41" s="4"/>
    </row>
    <row r="42" spans="2:5" x14ac:dyDescent="0.25">
      <c r="B42" t="s">
        <v>25</v>
      </c>
      <c r="C42" s="4">
        <v>4</v>
      </c>
      <c r="D42" s="2">
        <v>6912.5</v>
      </c>
      <c r="E42" s="2">
        <f>C42*D42</f>
        <v>27650</v>
      </c>
    </row>
    <row r="43" spans="2:5" x14ac:dyDescent="0.25">
      <c r="B43" t="s">
        <v>100</v>
      </c>
      <c r="C43" s="4">
        <v>1</v>
      </c>
      <c r="D43" s="2">
        <v>133.61000000000001</v>
      </c>
      <c r="E43" s="2">
        <f t="shared" ref="E43:E52" si="2">C43*D43</f>
        <v>133.61000000000001</v>
      </c>
    </row>
    <row r="44" spans="2:5" x14ac:dyDescent="0.25">
      <c r="B44" t="s">
        <v>54</v>
      </c>
      <c r="C44" s="4">
        <v>1</v>
      </c>
      <c r="D44" s="2">
        <v>183.51</v>
      </c>
      <c r="E44" s="2">
        <f t="shared" si="2"/>
        <v>183.51</v>
      </c>
    </row>
    <row r="45" spans="2:5" x14ac:dyDescent="0.25">
      <c r="B45" t="s">
        <v>42</v>
      </c>
      <c r="C45" s="4">
        <v>1</v>
      </c>
      <c r="D45" s="2">
        <v>179.8</v>
      </c>
      <c r="E45" s="2">
        <f t="shared" si="2"/>
        <v>179.8</v>
      </c>
    </row>
    <row r="46" spans="2:5" x14ac:dyDescent="0.25">
      <c r="B46" t="s">
        <v>73</v>
      </c>
      <c r="C46" s="4">
        <v>1</v>
      </c>
      <c r="D46" s="2">
        <v>41.2</v>
      </c>
      <c r="E46" s="2">
        <f t="shared" si="2"/>
        <v>41.2</v>
      </c>
    </row>
    <row r="47" spans="2:5" x14ac:dyDescent="0.25">
      <c r="B47" t="s">
        <v>76</v>
      </c>
      <c r="C47" s="4">
        <v>1</v>
      </c>
      <c r="D47" s="2">
        <v>40.49</v>
      </c>
      <c r="E47" s="2">
        <f t="shared" si="2"/>
        <v>40.49</v>
      </c>
    </row>
    <row r="48" spans="2:5" x14ac:dyDescent="0.25">
      <c r="B48" t="s">
        <v>77</v>
      </c>
      <c r="C48" s="4">
        <v>1</v>
      </c>
      <c r="D48" s="2">
        <v>27.99</v>
      </c>
      <c r="E48" s="2">
        <f t="shared" si="2"/>
        <v>27.99</v>
      </c>
    </row>
    <row r="49" spans="2:5" x14ac:dyDescent="0.25">
      <c r="B49" s="42" t="s">
        <v>53</v>
      </c>
      <c r="C49" s="35">
        <v>-2</v>
      </c>
      <c r="D49" s="36">
        <v>116.22</v>
      </c>
      <c r="E49" s="36">
        <f t="shared" si="2"/>
        <v>-232.44</v>
      </c>
    </row>
    <row r="50" spans="2:5" x14ac:dyDescent="0.25">
      <c r="B50" s="42" t="s">
        <v>49</v>
      </c>
      <c r="C50" s="35">
        <v>-3</v>
      </c>
      <c r="D50" s="36">
        <v>43</v>
      </c>
      <c r="E50" s="36">
        <f t="shared" si="2"/>
        <v>-129</v>
      </c>
    </row>
    <row r="51" spans="2:5" x14ac:dyDescent="0.25">
      <c r="B51" s="42" t="s">
        <v>97</v>
      </c>
      <c r="C51" s="35">
        <v>-17</v>
      </c>
      <c r="D51" s="36">
        <v>60</v>
      </c>
      <c r="E51" s="36">
        <f t="shared" si="2"/>
        <v>-1020</v>
      </c>
    </row>
    <row r="52" spans="2:5" x14ac:dyDescent="0.25">
      <c r="B52" s="42" t="s">
        <v>42</v>
      </c>
      <c r="C52" s="35">
        <v>-3</v>
      </c>
      <c r="D52" s="36">
        <v>179.8</v>
      </c>
      <c r="E52" s="36">
        <f t="shared" si="2"/>
        <v>-539.40000000000009</v>
      </c>
    </row>
    <row r="53" spans="2:5" x14ac:dyDescent="0.25">
      <c r="B53" s="42" t="s">
        <v>98</v>
      </c>
      <c r="C53" s="35">
        <v>-3</v>
      </c>
      <c r="D53" s="36">
        <v>31.28</v>
      </c>
      <c r="E53" s="36">
        <f>C53*D53</f>
        <v>-93.84</v>
      </c>
    </row>
    <row r="54" spans="2:5" x14ac:dyDescent="0.25">
      <c r="B54" s="42" t="s">
        <v>41</v>
      </c>
      <c r="C54" s="35">
        <v>-1</v>
      </c>
      <c r="D54" s="36">
        <v>215.11</v>
      </c>
      <c r="E54" s="36">
        <f t="shared" ref="E54" si="3">C54*D54</f>
        <v>-215.11</v>
      </c>
    </row>
    <row r="55" spans="2:5" x14ac:dyDescent="0.25">
      <c r="B55" s="8" t="s">
        <v>109</v>
      </c>
      <c r="C55" s="39"/>
      <c r="D55" s="40"/>
      <c r="E55" s="9">
        <f>SUM(E42:E54)</f>
        <v>26026.81</v>
      </c>
    </row>
    <row r="56" spans="2:5" x14ac:dyDescent="0.25">
      <c r="C56" s="4"/>
    </row>
    <row r="57" spans="2:5" ht="15.75" x14ac:dyDescent="0.25">
      <c r="B57" s="17" t="s">
        <v>103</v>
      </c>
      <c r="C57" s="23"/>
      <c r="D57" s="24"/>
      <c r="E57" s="18">
        <f>SUM(E29,E55)</f>
        <v>59925.040000000008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00C9A97-CB19-43D4-9CD3-9CEC0D822C7B}">
          <x14:formula1>
            <xm:f>'Services-Produits'!$A$2:$A$80</xm:f>
          </x14:formula1>
          <xm:sqref>B6:B15 B17:B28 B56</xm:sqref>
        </x14:dataValidation>
        <x14:dataValidation type="list" allowBlank="1" showInputMessage="1" showErrorMessage="1" xr:uid="{6F29472C-6814-4B95-B82D-4834D457456D}">
          <x14:formula1>
            <xm:f>'Services-Produits'!$A$2:$A$100</xm:f>
          </x14:formula1>
          <xm:sqref>B42:B54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C2A0-56BD-4322-8F24-7B7FD4E6F17F}">
  <sheetPr codeName="Feuil14"/>
  <dimension ref="B3:E20"/>
  <sheetViews>
    <sheetView showGridLines="0" workbookViewId="0">
      <selection activeCell="F9" sqref="F9"/>
    </sheetView>
  </sheetViews>
  <sheetFormatPr baseColWidth="10" defaultRowHeight="15" x14ac:dyDescent="0.25"/>
  <cols>
    <col min="2" max="2" width="69.28515625" customWidth="1"/>
    <col min="3" max="3" width="6.42578125" customWidth="1"/>
    <col min="4" max="5" width="10.7109375" customWidth="1"/>
  </cols>
  <sheetData>
    <row r="3" spans="2:5" ht="15.75" x14ac:dyDescent="0.25">
      <c r="B3" s="19" t="s">
        <v>0</v>
      </c>
      <c r="C3" s="19" t="s">
        <v>1</v>
      </c>
      <c r="D3" s="21" t="s">
        <v>2</v>
      </c>
      <c r="E3" s="21" t="s">
        <v>3</v>
      </c>
    </row>
    <row r="4" spans="2:5" ht="15.75" x14ac:dyDescent="0.25">
      <c r="B4" s="3" t="s">
        <v>10</v>
      </c>
      <c r="C4" s="4"/>
    </row>
    <row r="5" spans="2:5" x14ac:dyDescent="0.25">
      <c r="C5" s="4"/>
    </row>
    <row r="6" spans="2:5" x14ac:dyDescent="0.25">
      <c r="B6" t="s">
        <v>25</v>
      </c>
      <c r="C6" s="4">
        <v>4</v>
      </c>
      <c r="D6" s="2">
        <v>6912.5</v>
      </c>
      <c r="E6" s="2">
        <f>C6*D6</f>
        <v>27650</v>
      </c>
    </row>
    <row r="7" spans="2:5" x14ac:dyDescent="0.25">
      <c r="B7" t="s">
        <v>65</v>
      </c>
      <c r="C7" s="4">
        <v>1</v>
      </c>
      <c r="D7" s="2">
        <v>133.61000000000001</v>
      </c>
      <c r="E7" s="2">
        <f t="shared" ref="E7:E12" si="0">C7*D7</f>
        <v>133.61000000000001</v>
      </c>
    </row>
    <row r="8" spans="2:5" x14ac:dyDescent="0.25">
      <c r="B8" t="s">
        <v>37</v>
      </c>
      <c r="C8" s="4">
        <v>1</v>
      </c>
      <c r="D8" s="2">
        <v>178.8</v>
      </c>
      <c r="E8" s="2">
        <f t="shared" si="0"/>
        <v>178.8</v>
      </c>
    </row>
    <row r="9" spans="2:5" x14ac:dyDescent="0.25">
      <c r="B9" t="s">
        <v>72</v>
      </c>
      <c r="C9" s="4">
        <v>1</v>
      </c>
      <c r="D9" s="2">
        <v>127.4</v>
      </c>
      <c r="E9" s="2">
        <f t="shared" si="0"/>
        <v>127.4</v>
      </c>
    </row>
    <row r="10" spans="2:5" x14ac:dyDescent="0.25">
      <c r="B10" t="s">
        <v>50</v>
      </c>
      <c r="C10" s="4">
        <v>1</v>
      </c>
      <c r="D10" s="2">
        <v>178</v>
      </c>
      <c r="E10" s="2">
        <f t="shared" si="0"/>
        <v>178</v>
      </c>
    </row>
    <row r="11" spans="2:5" x14ac:dyDescent="0.25">
      <c r="B11" t="s">
        <v>73</v>
      </c>
      <c r="C11" s="4">
        <v>1</v>
      </c>
      <c r="D11" s="2">
        <v>41.2</v>
      </c>
      <c r="E11" s="2">
        <f t="shared" si="0"/>
        <v>41.2</v>
      </c>
    </row>
    <row r="12" spans="2:5" x14ac:dyDescent="0.25">
      <c r="B12" t="s">
        <v>115</v>
      </c>
      <c r="C12" s="4">
        <v>1</v>
      </c>
      <c r="D12" s="2">
        <v>68.900000000000006</v>
      </c>
      <c r="E12" s="2">
        <f t="shared" si="0"/>
        <v>68.900000000000006</v>
      </c>
    </row>
    <row r="13" spans="2:5" x14ac:dyDescent="0.25">
      <c r="C13" s="4"/>
    </row>
    <row r="14" spans="2:5" x14ac:dyDescent="0.25">
      <c r="C14" s="4"/>
    </row>
    <row r="15" spans="2:5" x14ac:dyDescent="0.25">
      <c r="C15" s="4"/>
    </row>
    <row r="16" spans="2:5" x14ac:dyDescent="0.25">
      <c r="C16" s="4"/>
    </row>
    <row r="17" spans="2:5" x14ac:dyDescent="0.25">
      <c r="C17" s="4"/>
    </row>
    <row r="18" spans="2:5" x14ac:dyDescent="0.25">
      <c r="C18" s="4"/>
    </row>
    <row r="19" spans="2:5" x14ac:dyDescent="0.25">
      <c r="C19" s="4"/>
    </row>
    <row r="20" spans="2:5" ht="15.75" x14ac:dyDescent="0.25">
      <c r="B20" s="17" t="s">
        <v>103</v>
      </c>
      <c r="C20" s="23"/>
      <c r="D20" s="23"/>
      <c r="E20" s="18">
        <f>SUM(E6:E19)</f>
        <v>28377.910000000003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89181E-9369-436A-9E84-EA46BD705BD6}">
          <x14:formula1>
            <xm:f>'Services-Produits'!$A$2:$A$80</xm:f>
          </x14:formula1>
          <xm:sqref>B6:B19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A97E-8922-4EC5-8F24-496F9C9AF75B}">
  <sheetPr codeName="Feuil15"/>
  <dimension ref="B3:E45"/>
  <sheetViews>
    <sheetView showGridLines="0" tabSelected="1" topLeftCell="A12" workbookViewId="0">
      <selection activeCell="G41" sqref="G41"/>
    </sheetView>
  </sheetViews>
  <sheetFormatPr baseColWidth="10" defaultRowHeight="15" x14ac:dyDescent="0.25"/>
  <cols>
    <col min="2" max="2" width="69.28515625" customWidth="1"/>
    <col min="3" max="3" width="6.42578125" customWidth="1"/>
    <col min="4" max="5" width="10.7109375" style="2" customWidth="1"/>
  </cols>
  <sheetData>
    <row r="3" spans="2:5" ht="15.75" x14ac:dyDescent="0.25">
      <c r="B3" s="19" t="s">
        <v>0</v>
      </c>
      <c r="C3" s="19" t="s">
        <v>1</v>
      </c>
      <c r="D3" s="20" t="s">
        <v>2</v>
      </c>
      <c r="E3" s="20" t="s">
        <v>3</v>
      </c>
    </row>
    <row r="4" spans="2:5" ht="15.75" x14ac:dyDescent="0.25">
      <c r="B4" s="3" t="s">
        <v>7</v>
      </c>
      <c r="C4" s="4"/>
    </row>
    <row r="5" spans="2:5" ht="15.75" x14ac:dyDescent="0.25">
      <c r="B5" s="16"/>
      <c r="C5" s="4"/>
    </row>
    <row r="6" spans="2:5" ht="15.75" x14ac:dyDescent="0.25">
      <c r="B6" s="16" t="s">
        <v>25</v>
      </c>
      <c r="C6" s="4">
        <v>5</v>
      </c>
      <c r="D6" s="2">
        <v>6912.5</v>
      </c>
      <c r="E6" s="2">
        <f>C6*D6</f>
        <v>34562.5</v>
      </c>
    </row>
    <row r="7" spans="2:5" ht="15.75" x14ac:dyDescent="0.25">
      <c r="B7" s="16" t="s">
        <v>112</v>
      </c>
      <c r="C7" s="4">
        <v>-1</v>
      </c>
      <c r="D7" s="2">
        <v>6912.5</v>
      </c>
      <c r="E7" s="2">
        <f t="shared" ref="E7:E10" si="0">C7*D7</f>
        <v>-6912.5</v>
      </c>
    </row>
    <row r="8" spans="2:5" ht="15.75" x14ac:dyDescent="0.25">
      <c r="B8" s="38" t="s">
        <v>114</v>
      </c>
      <c r="C8" s="4"/>
      <c r="E8" s="37">
        <f>(E6+E7)*0.85</f>
        <v>23502.5</v>
      </c>
    </row>
    <row r="9" spans="2:5" ht="15.75" x14ac:dyDescent="0.25">
      <c r="B9" s="16" t="s">
        <v>73</v>
      </c>
      <c r="C9" s="4">
        <v>1</v>
      </c>
      <c r="D9" s="2">
        <v>41.2</v>
      </c>
      <c r="E9" s="2">
        <f t="shared" si="0"/>
        <v>41.2</v>
      </c>
    </row>
    <row r="10" spans="2:5" ht="15.75" x14ac:dyDescent="0.25">
      <c r="B10" s="16" t="s">
        <v>100</v>
      </c>
      <c r="C10" s="4">
        <v>1</v>
      </c>
      <c r="D10" s="2">
        <v>133.61000000000001</v>
      </c>
      <c r="E10" s="2">
        <f t="shared" si="0"/>
        <v>133.61000000000001</v>
      </c>
    </row>
    <row r="11" spans="2:5" ht="15.75" x14ac:dyDescent="0.25">
      <c r="B11" s="16"/>
      <c r="C11" s="4"/>
    </row>
    <row r="12" spans="2:5" x14ac:dyDescent="0.25">
      <c r="B12" s="1" t="s">
        <v>101</v>
      </c>
      <c r="C12" s="4"/>
    </row>
    <row r="13" spans="2:5" x14ac:dyDescent="0.25">
      <c r="B13" t="s">
        <v>72</v>
      </c>
      <c r="C13" s="4">
        <v>4</v>
      </c>
      <c r="D13" s="2">
        <v>127.4</v>
      </c>
      <c r="E13" s="2">
        <f>C13*D13</f>
        <v>509.6</v>
      </c>
    </row>
    <row r="14" spans="2:5" x14ac:dyDescent="0.25">
      <c r="B14" t="s">
        <v>67</v>
      </c>
      <c r="C14" s="4">
        <v>4</v>
      </c>
      <c r="D14" s="2">
        <v>182.35</v>
      </c>
      <c r="E14" s="2">
        <f t="shared" ref="E14:E41" si="1">C14*D14</f>
        <v>729.4</v>
      </c>
    </row>
    <row r="15" spans="2:5" x14ac:dyDescent="0.25">
      <c r="B15" t="s">
        <v>18</v>
      </c>
      <c r="C15" s="4">
        <v>3</v>
      </c>
      <c r="D15" s="2">
        <v>220</v>
      </c>
      <c r="E15" s="2">
        <f t="shared" si="1"/>
        <v>660</v>
      </c>
    </row>
    <row r="16" spans="2:5" x14ac:dyDescent="0.25">
      <c r="B16" t="s">
        <v>37</v>
      </c>
      <c r="C16" s="4">
        <v>3</v>
      </c>
      <c r="D16" s="2">
        <v>178.8</v>
      </c>
      <c r="E16" s="2">
        <f t="shared" si="1"/>
        <v>536.40000000000009</v>
      </c>
    </row>
    <row r="17" spans="2:5" x14ac:dyDescent="0.25">
      <c r="B17" t="s">
        <v>43</v>
      </c>
      <c r="C17" s="4">
        <v>10</v>
      </c>
      <c r="D17" s="2">
        <v>229.2</v>
      </c>
      <c r="E17" s="2">
        <f t="shared" si="1"/>
        <v>2292</v>
      </c>
    </row>
    <row r="18" spans="2:5" x14ac:dyDescent="0.25">
      <c r="C18" s="4"/>
    </row>
    <row r="19" spans="2:5" x14ac:dyDescent="0.25">
      <c r="B19" s="1" t="s">
        <v>110</v>
      </c>
      <c r="C19" s="4"/>
    </row>
    <row r="20" spans="2:5" x14ac:dyDescent="0.25">
      <c r="C20" s="4"/>
    </row>
    <row r="21" spans="2:5" x14ac:dyDescent="0.25">
      <c r="B21" t="s">
        <v>25</v>
      </c>
      <c r="C21" s="4">
        <v>4</v>
      </c>
      <c r="D21" s="2">
        <v>6912.5</v>
      </c>
      <c r="E21" s="2">
        <f>C21*D21</f>
        <v>27650</v>
      </c>
    </row>
    <row r="22" spans="2:5" x14ac:dyDescent="0.25">
      <c r="B22" t="s">
        <v>73</v>
      </c>
      <c r="C22" s="4">
        <v>1</v>
      </c>
      <c r="D22" s="2">
        <v>41.2</v>
      </c>
      <c r="E22" s="2">
        <f t="shared" ref="E22:E29" si="2">C22*D22</f>
        <v>41.2</v>
      </c>
    </row>
    <row r="23" spans="2:5" x14ac:dyDescent="0.25">
      <c r="B23" t="s">
        <v>100</v>
      </c>
      <c r="C23" s="4">
        <v>1</v>
      </c>
      <c r="D23" s="2">
        <v>133.61000000000001</v>
      </c>
      <c r="E23" s="2">
        <f t="shared" si="2"/>
        <v>133.61000000000001</v>
      </c>
    </row>
    <row r="24" spans="2:5" x14ac:dyDescent="0.25">
      <c r="B24" t="s">
        <v>43</v>
      </c>
      <c r="C24" s="4">
        <v>1</v>
      </c>
      <c r="D24" s="2">
        <v>229.2</v>
      </c>
      <c r="E24" s="2">
        <f t="shared" si="2"/>
        <v>229.2</v>
      </c>
    </row>
    <row r="25" spans="2:5" x14ac:dyDescent="0.25">
      <c r="B25" t="s">
        <v>54</v>
      </c>
      <c r="C25" s="4">
        <v>1</v>
      </c>
      <c r="D25" s="2">
        <v>183.51</v>
      </c>
      <c r="E25" s="2">
        <f t="shared" si="2"/>
        <v>183.51</v>
      </c>
    </row>
    <row r="26" spans="2:5" x14ac:dyDescent="0.25">
      <c r="B26" t="s">
        <v>42</v>
      </c>
      <c r="C26" s="4">
        <v>1</v>
      </c>
      <c r="D26" s="2">
        <v>179.8</v>
      </c>
      <c r="E26" s="2">
        <f t="shared" si="2"/>
        <v>179.8</v>
      </c>
    </row>
    <row r="27" spans="2:5" x14ac:dyDescent="0.25">
      <c r="B27" t="s">
        <v>50</v>
      </c>
      <c r="C27" s="4">
        <v>1</v>
      </c>
      <c r="D27" s="2">
        <v>178</v>
      </c>
      <c r="E27" s="2">
        <f t="shared" si="2"/>
        <v>178</v>
      </c>
    </row>
    <row r="28" spans="2:5" x14ac:dyDescent="0.25">
      <c r="B28" t="s">
        <v>20</v>
      </c>
      <c r="C28" s="4">
        <v>1</v>
      </c>
      <c r="D28" s="2">
        <v>27.99</v>
      </c>
      <c r="E28" s="2">
        <f t="shared" si="2"/>
        <v>27.99</v>
      </c>
    </row>
    <row r="29" spans="2:5" x14ac:dyDescent="0.25">
      <c r="B29" t="s">
        <v>106</v>
      </c>
      <c r="C29" s="4">
        <v>1</v>
      </c>
      <c r="D29" s="2">
        <v>19.2</v>
      </c>
      <c r="E29" s="2">
        <f t="shared" si="2"/>
        <v>19.2</v>
      </c>
    </row>
    <row r="30" spans="2:5" x14ac:dyDescent="0.25">
      <c r="C30" s="4"/>
    </row>
    <row r="31" spans="2:5" ht="15.75" x14ac:dyDescent="0.25">
      <c r="B31" s="17" t="s">
        <v>109</v>
      </c>
      <c r="C31" s="23"/>
      <c r="D31" s="24"/>
      <c r="E31" s="18">
        <f>SUM(E8:E30)</f>
        <v>57047.22</v>
      </c>
    </row>
    <row r="32" spans="2:5" x14ac:dyDescent="0.25">
      <c r="C32" s="4"/>
    </row>
    <row r="33" spans="2:5" x14ac:dyDescent="0.25">
      <c r="C33" s="4"/>
    </row>
    <row r="34" spans="2:5" ht="15.75" x14ac:dyDescent="0.25">
      <c r="B34" s="19" t="s">
        <v>0</v>
      </c>
      <c r="C34" s="19" t="s">
        <v>1</v>
      </c>
      <c r="D34" s="20" t="s">
        <v>2</v>
      </c>
      <c r="E34" s="20" t="s">
        <v>3</v>
      </c>
    </row>
    <row r="35" spans="2:5" x14ac:dyDescent="0.25">
      <c r="C35" s="4"/>
    </row>
    <row r="36" spans="2:5" x14ac:dyDescent="0.25">
      <c r="B36" s="1" t="s">
        <v>108</v>
      </c>
      <c r="C36" s="4"/>
    </row>
    <row r="37" spans="2:5" x14ac:dyDescent="0.25">
      <c r="B37" t="s">
        <v>96</v>
      </c>
      <c r="C37" s="4">
        <v>1</v>
      </c>
      <c r="D37" s="2">
        <v>69.8</v>
      </c>
      <c r="E37" s="2">
        <f t="shared" si="1"/>
        <v>69.8</v>
      </c>
    </row>
    <row r="38" spans="2:5" x14ac:dyDescent="0.25">
      <c r="B38" t="s">
        <v>37</v>
      </c>
      <c r="C38" s="4">
        <v>1</v>
      </c>
      <c r="D38" s="2">
        <v>178.8</v>
      </c>
      <c r="E38" s="2">
        <f t="shared" si="1"/>
        <v>178.8</v>
      </c>
    </row>
    <row r="39" spans="2:5" x14ac:dyDescent="0.25">
      <c r="B39" t="s">
        <v>54</v>
      </c>
      <c r="C39" s="4">
        <v>3</v>
      </c>
      <c r="D39" s="2">
        <v>183.51</v>
      </c>
      <c r="E39" s="2">
        <f t="shared" si="1"/>
        <v>550.53</v>
      </c>
    </row>
    <row r="40" spans="2:5" x14ac:dyDescent="0.25">
      <c r="B40" t="s">
        <v>50</v>
      </c>
      <c r="C40" s="4">
        <v>3</v>
      </c>
      <c r="D40" s="2">
        <v>178</v>
      </c>
      <c r="E40" s="2">
        <f t="shared" si="1"/>
        <v>534</v>
      </c>
    </row>
    <row r="41" spans="2:5" x14ac:dyDescent="0.25">
      <c r="B41" t="s">
        <v>68</v>
      </c>
      <c r="C41" s="4">
        <v>3</v>
      </c>
      <c r="D41" s="2">
        <v>46.8</v>
      </c>
      <c r="E41" s="2">
        <f t="shared" si="1"/>
        <v>140.39999999999998</v>
      </c>
    </row>
    <row r="42" spans="2:5" x14ac:dyDescent="0.25">
      <c r="B42" t="s">
        <v>96</v>
      </c>
      <c r="C42" s="4"/>
    </row>
    <row r="43" spans="2:5" ht="15.75" x14ac:dyDescent="0.25">
      <c r="B43" s="27" t="s">
        <v>109</v>
      </c>
      <c r="C43" s="28"/>
      <c r="D43" s="29"/>
      <c r="E43" s="30">
        <f>SUM(E37:E42)</f>
        <v>1473.5300000000002</v>
      </c>
    </row>
    <row r="44" spans="2:5" ht="15.75" x14ac:dyDescent="0.25">
      <c r="B44" s="31"/>
      <c r="C44" s="32"/>
      <c r="D44" s="33"/>
      <c r="E44" s="34"/>
    </row>
    <row r="45" spans="2:5" ht="15.75" x14ac:dyDescent="0.25">
      <c r="B45" s="17" t="s">
        <v>103</v>
      </c>
      <c r="C45" s="23"/>
      <c r="D45" s="24"/>
      <c r="E45" s="18">
        <f>SUM(E31,E43)</f>
        <v>58520.75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421FACA-9C8D-45B8-8B31-83DF69B888BD}">
          <x14:formula1>
            <xm:f>'Services-Produits'!$A$2:$A$80</xm:f>
          </x14:formula1>
          <xm:sqref>B32:B33 B13:B18 B35 B20:B30 B37:B42</xm:sqref>
        </x14:dataValidation>
        <x14:dataValidation type="list" allowBlank="1" showInputMessage="1" showErrorMessage="1" xr:uid="{BDE110A2-3E57-4E0C-950A-2CD77AFFB72D}">
          <x14:formula1>
            <xm:f>'Services-Produits'!$A$2:$A$100</xm:f>
          </x14:formula1>
          <xm:sqref>B6 B9:B11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E8385-3723-4D46-8298-702956F16432}">
  <sheetPr codeName="Feuil16"/>
  <dimension ref="A1:B87"/>
  <sheetViews>
    <sheetView showGridLines="0" workbookViewId="0">
      <selection activeCell="A11" sqref="A11"/>
    </sheetView>
  </sheetViews>
  <sheetFormatPr baseColWidth="10" defaultRowHeight="15" x14ac:dyDescent="0.25"/>
  <cols>
    <col min="1" max="1" width="44.28515625" customWidth="1"/>
    <col min="2" max="2" width="11.42578125" style="11"/>
  </cols>
  <sheetData>
    <row r="1" spans="1:2" x14ac:dyDescent="0.25">
      <c r="A1" s="12" t="s">
        <v>83</v>
      </c>
      <c r="B1" s="13" t="s">
        <v>2</v>
      </c>
    </row>
    <row r="2" spans="1:2" x14ac:dyDescent="0.25">
      <c r="A2" s="14" t="s">
        <v>96</v>
      </c>
      <c r="B2" s="15">
        <v>69.8</v>
      </c>
    </row>
    <row r="3" spans="1:2" x14ac:dyDescent="0.25">
      <c r="A3" s="14" t="s">
        <v>89</v>
      </c>
      <c r="B3" s="15">
        <v>37.25</v>
      </c>
    </row>
    <row r="4" spans="1:2" x14ac:dyDescent="0.25">
      <c r="A4" s="14" t="s">
        <v>90</v>
      </c>
      <c r="B4" s="15">
        <v>37.25</v>
      </c>
    </row>
    <row r="5" spans="1:2" x14ac:dyDescent="0.25">
      <c r="A5" s="14" t="s">
        <v>38</v>
      </c>
      <c r="B5" s="15">
        <v>46.8</v>
      </c>
    </row>
    <row r="6" spans="1:2" x14ac:dyDescent="0.25">
      <c r="A6" s="14" t="s">
        <v>58</v>
      </c>
      <c r="B6" s="15">
        <v>34.799999999999997</v>
      </c>
    </row>
    <row r="7" spans="1:2" x14ac:dyDescent="0.25">
      <c r="A7" s="14" t="s">
        <v>41</v>
      </c>
      <c r="B7" s="15">
        <v>215.11</v>
      </c>
    </row>
    <row r="8" spans="1:2" x14ac:dyDescent="0.25">
      <c r="A8" s="14" t="s">
        <v>107</v>
      </c>
      <c r="B8" s="15"/>
    </row>
    <row r="9" spans="1:2" x14ac:dyDescent="0.25">
      <c r="A9" s="14" t="s">
        <v>49</v>
      </c>
      <c r="B9" s="15">
        <v>43</v>
      </c>
    </row>
    <row r="10" spans="1:2" x14ac:dyDescent="0.25">
      <c r="A10" s="14" t="s">
        <v>20</v>
      </c>
      <c r="B10" s="15">
        <v>27.99</v>
      </c>
    </row>
    <row r="11" spans="1:2" x14ac:dyDescent="0.25">
      <c r="A11" s="14" t="s">
        <v>86</v>
      </c>
      <c r="B11" s="15">
        <v>116.22</v>
      </c>
    </row>
    <row r="12" spans="1:2" x14ac:dyDescent="0.25">
      <c r="A12" s="14" t="s">
        <v>43</v>
      </c>
      <c r="B12" s="15">
        <v>229.2</v>
      </c>
    </row>
    <row r="13" spans="1:2" x14ac:dyDescent="0.25">
      <c r="A13" s="14" t="s">
        <v>53</v>
      </c>
      <c r="B13" s="15">
        <v>116.22</v>
      </c>
    </row>
    <row r="14" spans="1:2" x14ac:dyDescent="0.25">
      <c r="A14" s="14" t="s">
        <v>73</v>
      </c>
      <c r="B14" s="15">
        <v>41.2</v>
      </c>
    </row>
    <row r="15" spans="1:2" x14ac:dyDescent="0.25">
      <c r="A15" s="14" t="s">
        <v>100</v>
      </c>
      <c r="B15" s="15">
        <v>133.61000000000001</v>
      </c>
    </row>
    <row r="16" spans="1:2" x14ac:dyDescent="0.25">
      <c r="A16" s="14" t="s">
        <v>26</v>
      </c>
      <c r="B16" s="15">
        <v>600</v>
      </c>
    </row>
    <row r="17" spans="1:2" x14ac:dyDescent="0.25">
      <c r="A17" s="14" t="s">
        <v>71</v>
      </c>
      <c r="B17" s="15">
        <v>46.2</v>
      </c>
    </row>
    <row r="18" spans="1:2" x14ac:dyDescent="0.25">
      <c r="A18" s="14" t="s">
        <v>76</v>
      </c>
      <c r="B18" s="15">
        <v>40.49</v>
      </c>
    </row>
    <row r="19" spans="1:2" x14ac:dyDescent="0.25">
      <c r="A19" s="14" t="s">
        <v>25</v>
      </c>
      <c r="B19" s="15">
        <v>6912.5</v>
      </c>
    </row>
    <row r="20" spans="1:2" x14ac:dyDescent="0.25">
      <c r="A20" s="14" t="s">
        <v>44</v>
      </c>
      <c r="B20" s="15">
        <v>19.8</v>
      </c>
    </row>
    <row r="21" spans="1:2" x14ac:dyDescent="0.25">
      <c r="A21" s="14" t="s">
        <v>70</v>
      </c>
      <c r="B21" s="15">
        <v>19.8</v>
      </c>
    </row>
    <row r="22" spans="1:2" x14ac:dyDescent="0.25">
      <c r="A22" s="14" t="s">
        <v>95</v>
      </c>
      <c r="B22" s="15">
        <v>43.7</v>
      </c>
    </row>
    <row r="23" spans="1:2" x14ac:dyDescent="0.25">
      <c r="A23" s="14" t="s">
        <v>115</v>
      </c>
      <c r="B23" s="15">
        <v>68.900000000000006</v>
      </c>
    </row>
    <row r="24" spans="1:2" x14ac:dyDescent="0.25">
      <c r="A24" s="14" t="s">
        <v>78</v>
      </c>
      <c r="B24" s="15">
        <v>198.7</v>
      </c>
    </row>
    <row r="25" spans="1:2" x14ac:dyDescent="0.25">
      <c r="A25" s="14" t="s">
        <v>18</v>
      </c>
      <c r="B25" s="15">
        <v>220</v>
      </c>
    </row>
    <row r="26" spans="1:2" x14ac:dyDescent="0.25">
      <c r="A26" s="14" t="s">
        <v>22</v>
      </c>
      <c r="B26" s="15">
        <v>195.7</v>
      </c>
    </row>
    <row r="27" spans="1:2" x14ac:dyDescent="0.25">
      <c r="A27" s="14" t="s">
        <v>28</v>
      </c>
      <c r="B27" s="15">
        <v>600</v>
      </c>
    </row>
    <row r="28" spans="1:2" x14ac:dyDescent="0.25">
      <c r="A28" s="14" t="s">
        <v>34</v>
      </c>
      <c r="B28" s="15">
        <v>116.22</v>
      </c>
    </row>
    <row r="29" spans="1:2" x14ac:dyDescent="0.25">
      <c r="A29" s="14" t="s">
        <v>33</v>
      </c>
      <c r="B29" s="15">
        <v>179.8</v>
      </c>
    </row>
    <row r="30" spans="1:2" x14ac:dyDescent="0.25">
      <c r="A30" s="14" t="s">
        <v>35</v>
      </c>
      <c r="B30" s="15">
        <v>670</v>
      </c>
    </row>
    <row r="31" spans="1:2" x14ac:dyDescent="0.25">
      <c r="A31" s="14" t="s">
        <v>61</v>
      </c>
      <c r="B31" s="15">
        <v>584.5</v>
      </c>
    </row>
    <row r="32" spans="1:2" x14ac:dyDescent="0.25">
      <c r="A32" s="14" t="s">
        <v>23</v>
      </c>
      <c r="B32" s="15">
        <v>34.700000000000003</v>
      </c>
    </row>
    <row r="33" spans="1:2" x14ac:dyDescent="0.25">
      <c r="A33" s="14" t="s">
        <v>59</v>
      </c>
      <c r="B33" s="15">
        <v>381.35</v>
      </c>
    </row>
    <row r="34" spans="1:2" x14ac:dyDescent="0.25">
      <c r="A34" s="14" t="s">
        <v>94</v>
      </c>
      <c r="B34" s="15">
        <v>45.3</v>
      </c>
    </row>
    <row r="35" spans="1:2" x14ac:dyDescent="0.25">
      <c r="A35" s="14" t="s">
        <v>8</v>
      </c>
      <c r="B35" s="15">
        <v>345.3</v>
      </c>
    </row>
    <row r="36" spans="1:2" x14ac:dyDescent="0.25">
      <c r="A36" s="14" t="s">
        <v>92</v>
      </c>
      <c r="B36" s="15">
        <v>14.9</v>
      </c>
    </row>
    <row r="37" spans="1:2" x14ac:dyDescent="0.25">
      <c r="A37" s="14" t="s">
        <v>74</v>
      </c>
      <c r="B37" s="15">
        <v>23</v>
      </c>
    </row>
    <row r="38" spans="1:2" x14ac:dyDescent="0.25">
      <c r="A38" s="14" t="s">
        <v>24</v>
      </c>
      <c r="B38" s="15">
        <v>25.45</v>
      </c>
    </row>
    <row r="39" spans="1:2" x14ac:dyDescent="0.25">
      <c r="A39" s="14" t="s">
        <v>45</v>
      </c>
      <c r="B39" s="15">
        <v>34.68</v>
      </c>
    </row>
    <row r="40" spans="1:2" x14ac:dyDescent="0.25">
      <c r="A40" s="14" t="s">
        <v>52</v>
      </c>
      <c r="B40" s="15">
        <v>15.1</v>
      </c>
    </row>
    <row r="41" spans="1:2" x14ac:dyDescent="0.25">
      <c r="A41" s="14" t="s">
        <v>21</v>
      </c>
      <c r="B41" s="15">
        <v>67.7</v>
      </c>
    </row>
    <row r="42" spans="1:2" x14ac:dyDescent="0.25">
      <c r="A42" s="14" t="s">
        <v>39</v>
      </c>
      <c r="B42" s="15">
        <v>29.9</v>
      </c>
    </row>
    <row r="43" spans="1:2" x14ac:dyDescent="0.25">
      <c r="A43" s="14" t="s">
        <v>102</v>
      </c>
      <c r="B43" s="15">
        <v>571.04999999999995</v>
      </c>
    </row>
    <row r="44" spans="1:2" x14ac:dyDescent="0.25">
      <c r="A44" s="14" t="s">
        <v>40</v>
      </c>
      <c r="B44" s="15">
        <v>69.900000000000006</v>
      </c>
    </row>
    <row r="45" spans="1:2" x14ac:dyDescent="0.25">
      <c r="A45" s="14" t="s">
        <v>63</v>
      </c>
      <c r="B45" s="15">
        <v>286.39999999999998</v>
      </c>
    </row>
    <row r="46" spans="1:2" x14ac:dyDescent="0.25">
      <c r="A46" s="14" t="s">
        <v>51</v>
      </c>
      <c r="B46" s="15">
        <v>219.66</v>
      </c>
    </row>
    <row r="47" spans="1:2" x14ac:dyDescent="0.25">
      <c r="A47" s="14" t="s">
        <v>111</v>
      </c>
      <c r="B47" s="15">
        <v>163.19999999999999</v>
      </c>
    </row>
    <row r="48" spans="1:2" x14ac:dyDescent="0.25">
      <c r="A48" s="14" t="s">
        <v>42</v>
      </c>
      <c r="B48" s="15">
        <v>179.8</v>
      </c>
    </row>
    <row r="49" spans="1:2" x14ac:dyDescent="0.25">
      <c r="A49" s="14" t="s">
        <v>6</v>
      </c>
      <c r="B49" s="15">
        <v>67.8</v>
      </c>
    </row>
    <row r="50" spans="1:2" x14ac:dyDescent="0.25">
      <c r="A50" s="14" t="s">
        <v>54</v>
      </c>
      <c r="B50" s="15">
        <v>183.51</v>
      </c>
    </row>
    <row r="51" spans="1:2" x14ac:dyDescent="0.25">
      <c r="A51" s="14" t="s">
        <v>85</v>
      </c>
      <c r="B51" s="15">
        <v>183.51</v>
      </c>
    </row>
    <row r="52" spans="1:2" x14ac:dyDescent="0.25">
      <c r="A52" s="14" t="s">
        <v>69</v>
      </c>
      <c r="B52" s="15">
        <v>81.349999999999994</v>
      </c>
    </row>
    <row r="53" spans="1:2" x14ac:dyDescent="0.25">
      <c r="A53" s="14" t="s">
        <v>60</v>
      </c>
      <c r="B53" s="15">
        <v>288</v>
      </c>
    </row>
    <row r="54" spans="1:2" x14ac:dyDescent="0.25">
      <c r="A54" s="14" t="s">
        <v>66</v>
      </c>
      <c r="B54" s="15">
        <v>129.80000000000001</v>
      </c>
    </row>
    <row r="55" spans="1:2" x14ac:dyDescent="0.25">
      <c r="A55" s="14" t="s">
        <v>48</v>
      </c>
      <c r="B55" s="15">
        <v>106.4</v>
      </c>
    </row>
    <row r="56" spans="1:2" x14ac:dyDescent="0.25">
      <c r="A56" s="14" t="s">
        <v>98</v>
      </c>
      <c r="B56" s="15">
        <v>31.28</v>
      </c>
    </row>
    <row r="57" spans="1:2" x14ac:dyDescent="0.25">
      <c r="A57" s="14" t="s">
        <v>75</v>
      </c>
      <c r="B57" s="15">
        <v>72.349999999999994</v>
      </c>
    </row>
    <row r="58" spans="1:2" x14ac:dyDescent="0.25">
      <c r="A58" s="14" t="s">
        <v>37</v>
      </c>
      <c r="B58" s="15">
        <v>178.8</v>
      </c>
    </row>
    <row r="59" spans="1:2" x14ac:dyDescent="0.25">
      <c r="A59" s="14" t="s">
        <v>88</v>
      </c>
      <c r="B59" s="15">
        <v>178</v>
      </c>
    </row>
    <row r="60" spans="1:2" x14ac:dyDescent="0.25">
      <c r="A60" s="14" t="s">
        <v>46</v>
      </c>
      <c r="B60" s="15">
        <v>178</v>
      </c>
    </row>
    <row r="61" spans="1:2" x14ac:dyDescent="0.25">
      <c r="A61" s="14" t="s">
        <v>72</v>
      </c>
      <c r="B61" s="15">
        <v>127.4</v>
      </c>
    </row>
    <row r="62" spans="1:2" x14ac:dyDescent="0.25">
      <c r="A62" s="14" t="s">
        <v>47</v>
      </c>
      <c r="B62" s="15">
        <v>516.70000000000005</v>
      </c>
    </row>
    <row r="63" spans="1:2" x14ac:dyDescent="0.25">
      <c r="A63" s="14" t="s">
        <v>30</v>
      </c>
      <c r="B63" s="15">
        <v>516.70000000000005</v>
      </c>
    </row>
    <row r="64" spans="1:2" x14ac:dyDescent="0.25">
      <c r="A64" s="14" t="s">
        <v>4</v>
      </c>
      <c r="B64" s="15">
        <v>516.70000000000005</v>
      </c>
    </row>
    <row r="65" spans="1:2" x14ac:dyDescent="0.25">
      <c r="A65" s="14" t="s">
        <v>29</v>
      </c>
      <c r="B65" s="15">
        <v>516.70000000000005</v>
      </c>
    </row>
    <row r="66" spans="1:2" x14ac:dyDescent="0.25">
      <c r="A66" s="14" t="s">
        <v>36</v>
      </c>
      <c r="B66" s="15">
        <v>13.05</v>
      </c>
    </row>
    <row r="67" spans="1:2" x14ac:dyDescent="0.25">
      <c r="A67" s="14" t="s">
        <v>81</v>
      </c>
      <c r="B67" s="15">
        <v>41.6</v>
      </c>
    </row>
    <row r="68" spans="1:2" x14ac:dyDescent="0.25">
      <c r="A68" s="14" t="s">
        <v>5</v>
      </c>
      <c r="B68" s="15">
        <v>670</v>
      </c>
    </row>
    <row r="69" spans="1:2" x14ac:dyDescent="0.25">
      <c r="A69" s="14" t="s">
        <v>31</v>
      </c>
      <c r="B69" s="15">
        <v>670</v>
      </c>
    </row>
    <row r="70" spans="1:2" x14ac:dyDescent="0.25">
      <c r="A70" s="14" t="s">
        <v>67</v>
      </c>
      <c r="B70" s="15">
        <v>182.35</v>
      </c>
    </row>
    <row r="71" spans="1:2" x14ac:dyDescent="0.25">
      <c r="A71" s="14" t="s">
        <v>57</v>
      </c>
      <c r="B71" s="15">
        <v>115</v>
      </c>
    </row>
    <row r="72" spans="1:2" x14ac:dyDescent="0.25">
      <c r="A72" s="14" t="s">
        <v>56</v>
      </c>
      <c r="B72" s="15">
        <v>115</v>
      </c>
    </row>
    <row r="73" spans="1:2" x14ac:dyDescent="0.25">
      <c r="A73" s="14" t="s">
        <v>55</v>
      </c>
      <c r="B73" s="15">
        <v>115</v>
      </c>
    </row>
    <row r="74" spans="1:2" x14ac:dyDescent="0.25">
      <c r="A74" s="14" t="s">
        <v>32</v>
      </c>
      <c r="B74" s="15">
        <v>59.58</v>
      </c>
    </row>
    <row r="75" spans="1:2" x14ac:dyDescent="0.25">
      <c r="A75" s="14" t="s">
        <v>62</v>
      </c>
      <c r="B75" s="15">
        <v>372.45</v>
      </c>
    </row>
    <row r="76" spans="1:2" x14ac:dyDescent="0.25">
      <c r="A76" s="14" t="s">
        <v>64</v>
      </c>
      <c r="B76" s="15">
        <v>516.70000000000005</v>
      </c>
    </row>
    <row r="77" spans="1:2" x14ac:dyDescent="0.25">
      <c r="A77" s="14" t="s">
        <v>106</v>
      </c>
      <c r="B77" s="15">
        <v>19.2</v>
      </c>
    </row>
    <row r="78" spans="1:2" x14ac:dyDescent="0.25">
      <c r="A78" s="14" t="s">
        <v>27</v>
      </c>
      <c r="B78" s="15">
        <v>750</v>
      </c>
    </row>
    <row r="79" spans="1:2" x14ac:dyDescent="0.25">
      <c r="A79" s="14" t="s">
        <v>19</v>
      </c>
      <c r="B79" s="15">
        <v>37</v>
      </c>
    </row>
    <row r="80" spans="1:2" x14ac:dyDescent="0.25">
      <c r="A80" s="14" t="s">
        <v>19</v>
      </c>
      <c r="B80" s="15">
        <v>29.8</v>
      </c>
    </row>
    <row r="81" spans="1:2" x14ac:dyDescent="0.25">
      <c r="A81" s="14" t="s">
        <v>87</v>
      </c>
      <c r="B81" s="15"/>
    </row>
    <row r="82" spans="1:2" x14ac:dyDescent="0.25">
      <c r="A82" s="14" t="s">
        <v>68</v>
      </c>
      <c r="B82" s="15">
        <v>46.8</v>
      </c>
    </row>
    <row r="83" spans="1:2" x14ac:dyDescent="0.25">
      <c r="A83" s="14" t="s">
        <v>99</v>
      </c>
      <c r="B83" s="15">
        <v>21.4</v>
      </c>
    </row>
    <row r="84" spans="1:2" x14ac:dyDescent="0.25">
      <c r="A84" s="14" t="s">
        <v>80</v>
      </c>
      <c r="B84" s="15"/>
    </row>
    <row r="85" spans="1:2" x14ac:dyDescent="0.25">
      <c r="A85" s="14" t="s">
        <v>77</v>
      </c>
      <c r="B85" s="15">
        <v>27.99</v>
      </c>
    </row>
    <row r="86" spans="1:2" x14ac:dyDescent="0.25">
      <c r="A86" s="14" t="s">
        <v>93</v>
      </c>
      <c r="B86" s="15">
        <v>42.7</v>
      </c>
    </row>
    <row r="87" spans="1:2" x14ac:dyDescent="0.25">
      <c r="A87" s="14" t="s">
        <v>97</v>
      </c>
      <c r="B87" s="15">
        <v>60</v>
      </c>
    </row>
  </sheetData>
  <sortState xmlns:xlrd2="http://schemas.microsoft.com/office/spreadsheetml/2017/richdata2" ref="A2:B87">
    <sortCondition ref="A2:A8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1A7D-E400-4441-8A1F-9752B88A9D22}">
  <sheetPr codeName="Feuil4"/>
  <dimension ref="B3:E19"/>
  <sheetViews>
    <sheetView showGridLines="0" workbookViewId="0">
      <selection activeCell="B23" sqref="B23"/>
    </sheetView>
  </sheetViews>
  <sheetFormatPr baseColWidth="10" defaultRowHeight="15" x14ac:dyDescent="0.25"/>
  <cols>
    <col min="2" max="2" width="69.28515625" customWidth="1"/>
    <col min="3" max="3" width="6.42578125" customWidth="1"/>
    <col min="4" max="5" width="10.7109375" style="2" customWidth="1"/>
  </cols>
  <sheetData>
    <row r="3" spans="2:5" ht="15.75" x14ac:dyDescent="0.25">
      <c r="B3" s="19" t="s">
        <v>0</v>
      </c>
      <c r="C3" s="19" t="s">
        <v>1</v>
      </c>
      <c r="D3" s="20" t="s">
        <v>2</v>
      </c>
      <c r="E3" s="20" t="s">
        <v>3</v>
      </c>
    </row>
    <row r="4" spans="2:5" ht="15.75" x14ac:dyDescent="0.25">
      <c r="B4" s="3" t="s">
        <v>113</v>
      </c>
      <c r="C4" s="4"/>
    </row>
    <row r="5" spans="2:5" x14ac:dyDescent="0.25">
      <c r="C5" s="4"/>
    </row>
    <row r="6" spans="2:5" x14ac:dyDescent="0.25">
      <c r="B6" t="s">
        <v>25</v>
      </c>
      <c r="C6" s="4">
        <v>4</v>
      </c>
      <c r="D6" s="2">
        <v>6912.5</v>
      </c>
      <c r="E6" s="2">
        <f t="shared" ref="E6:E16" si="0">C6*D6</f>
        <v>27650</v>
      </c>
    </row>
    <row r="7" spans="2:5" x14ac:dyDescent="0.25">
      <c r="B7" t="s">
        <v>100</v>
      </c>
      <c r="C7" s="4">
        <v>1</v>
      </c>
      <c r="D7" s="2">
        <v>133.61000000000001</v>
      </c>
      <c r="E7" s="2">
        <f t="shared" si="0"/>
        <v>133.61000000000001</v>
      </c>
    </row>
    <row r="8" spans="2:5" x14ac:dyDescent="0.25">
      <c r="B8" t="s">
        <v>81</v>
      </c>
      <c r="C8" s="4">
        <v>1</v>
      </c>
      <c r="D8" s="2">
        <v>41.6</v>
      </c>
      <c r="E8" s="2">
        <f t="shared" si="0"/>
        <v>41.6</v>
      </c>
    </row>
    <row r="9" spans="2:5" x14ac:dyDescent="0.25">
      <c r="B9" t="s">
        <v>43</v>
      </c>
      <c r="C9" s="4">
        <v>1</v>
      </c>
      <c r="D9" s="2">
        <v>229.2</v>
      </c>
      <c r="E9" s="2">
        <f t="shared" si="0"/>
        <v>229.2</v>
      </c>
    </row>
    <row r="10" spans="2:5" x14ac:dyDescent="0.25">
      <c r="B10" t="s">
        <v>20</v>
      </c>
      <c r="C10" s="4">
        <v>1</v>
      </c>
      <c r="D10" s="2">
        <v>27.99</v>
      </c>
      <c r="E10" s="2">
        <f t="shared" si="0"/>
        <v>27.99</v>
      </c>
    </row>
    <row r="11" spans="2:5" x14ac:dyDescent="0.25">
      <c r="B11" t="s">
        <v>56</v>
      </c>
      <c r="C11" s="4">
        <v>1</v>
      </c>
      <c r="D11" s="2">
        <v>115</v>
      </c>
      <c r="E11" s="2">
        <f t="shared" si="0"/>
        <v>115</v>
      </c>
    </row>
    <row r="12" spans="2:5" x14ac:dyDescent="0.25">
      <c r="B12" t="s">
        <v>111</v>
      </c>
      <c r="C12" s="4">
        <v>1</v>
      </c>
      <c r="D12" s="2">
        <v>163.19999999999999</v>
      </c>
      <c r="E12" s="2">
        <f t="shared" si="0"/>
        <v>163.19999999999999</v>
      </c>
    </row>
    <row r="13" spans="2:5" x14ac:dyDescent="0.25">
      <c r="B13" t="s">
        <v>54</v>
      </c>
      <c r="C13" s="4">
        <v>1</v>
      </c>
      <c r="D13" s="2">
        <v>183.61</v>
      </c>
      <c r="E13" s="2">
        <f t="shared" si="0"/>
        <v>183.61</v>
      </c>
    </row>
    <row r="14" spans="2:5" x14ac:dyDescent="0.25">
      <c r="B14" t="s">
        <v>67</v>
      </c>
      <c r="C14" s="4">
        <v>1</v>
      </c>
      <c r="D14" s="2">
        <v>182.35</v>
      </c>
      <c r="E14" s="2">
        <f t="shared" si="0"/>
        <v>182.35</v>
      </c>
    </row>
    <row r="15" spans="2:5" x14ac:dyDescent="0.25">
      <c r="B15" t="s">
        <v>37</v>
      </c>
      <c r="C15" s="4">
        <v>1</v>
      </c>
      <c r="D15" s="2">
        <v>178.8</v>
      </c>
      <c r="E15" s="2">
        <f t="shared" si="0"/>
        <v>178.8</v>
      </c>
    </row>
    <row r="16" spans="2:5" x14ac:dyDescent="0.25">
      <c r="B16" t="s">
        <v>115</v>
      </c>
      <c r="C16" s="4">
        <v>1</v>
      </c>
      <c r="D16" s="2">
        <v>68.900000000000006</v>
      </c>
      <c r="E16" s="2">
        <f t="shared" si="0"/>
        <v>68.900000000000006</v>
      </c>
    </row>
    <row r="17" spans="2:5" x14ac:dyDescent="0.25">
      <c r="C17" s="4"/>
    </row>
    <row r="18" spans="2:5" x14ac:dyDescent="0.25">
      <c r="C18" s="4"/>
    </row>
    <row r="19" spans="2:5" ht="15.75" x14ac:dyDescent="0.25">
      <c r="B19" s="17" t="s">
        <v>103</v>
      </c>
      <c r="C19" s="23"/>
      <c r="D19" s="24"/>
      <c r="E19" s="18">
        <f>SUM(E6:E18)</f>
        <v>28974.260000000002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BBFDCB-04E9-49D2-96CE-268866FC731D}">
          <x14:formula1>
            <xm:f>'Services-Produits'!$A$2:$A$80</xm:f>
          </x14:formula1>
          <xm:sqref>B6:B18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E63F-35D8-4EA3-AD63-5E6AFE641D3A}">
  <sheetPr codeName="Feuil5"/>
  <dimension ref="B3:E55"/>
  <sheetViews>
    <sheetView showGridLines="0" topLeftCell="A20" workbookViewId="0">
      <selection activeCell="B34" sqref="B34"/>
    </sheetView>
  </sheetViews>
  <sheetFormatPr baseColWidth="10" defaultRowHeight="15" x14ac:dyDescent="0.25"/>
  <cols>
    <col min="2" max="2" width="69.28515625" customWidth="1"/>
    <col min="3" max="3" width="6.42578125" customWidth="1"/>
    <col min="4" max="5" width="10.7109375" style="2" customWidth="1"/>
  </cols>
  <sheetData>
    <row r="3" spans="2:5" ht="15.75" x14ac:dyDescent="0.25">
      <c r="B3" s="19" t="s">
        <v>0</v>
      </c>
      <c r="C3" s="19" t="s">
        <v>1</v>
      </c>
      <c r="D3" s="22" t="s">
        <v>2</v>
      </c>
      <c r="E3" s="22" t="s">
        <v>3</v>
      </c>
    </row>
    <row r="4" spans="2:5" x14ac:dyDescent="0.25">
      <c r="B4" s="41" t="s">
        <v>16</v>
      </c>
      <c r="C4" s="4"/>
    </row>
    <row r="5" spans="2:5" ht="15.75" x14ac:dyDescent="0.25">
      <c r="B5" s="3"/>
      <c r="C5" s="4"/>
    </row>
    <row r="6" spans="2:5" ht="15.75" x14ac:dyDescent="0.25">
      <c r="B6" s="16" t="s">
        <v>25</v>
      </c>
      <c r="C6" s="4">
        <v>2</v>
      </c>
      <c r="D6" s="2">
        <v>6912.5</v>
      </c>
      <c r="E6" s="2">
        <f>C6*D6</f>
        <v>13825</v>
      </c>
    </row>
    <row r="7" spans="2:5" ht="15.75" x14ac:dyDescent="0.25">
      <c r="B7" s="16" t="s">
        <v>43</v>
      </c>
      <c r="C7" s="4">
        <v>1</v>
      </c>
      <c r="D7" s="2">
        <v>229.2</v>
      </c>
      <c r="E7" s="2">
        <f t="shared" ref="E7:E11" si="0">C7*D7</f>
        <v>229.2</v>
      </c>
    </row>
    <row r="8" spans="2:5" ht="15.75" x14ac:dyDescent="0.25">
      <c r="B8" s="16" t="s">
        <v>100</v>
      </c>
      <c r="C8" s="4">
        <v>1</v>
      </c>
      <c r="D8" s="2">
        <v>133.61000000000001</v>
      </c>
      <c r="E8" s="2">
        <f t="shared" si="0"/>
        <v>133.61000000000001</v>
      </c>
    </row>
    <row r="9" spans="2:5" ht="15.75" x14ac:dyDescent="0.25">
      <c r="B9" s="16" t="s">
        <v>73</v>
      </c>
      <c r="C9" s="4">
        <v>1</v>
      </c>
      <c r="D9" s="2">
        <v>41.2</v>
      </c>
      <c r="E9" s="2">
        <f t="shared" si="0"/>
        <v>41.2</v>
      </c>
    </row>
    <row r="10" spans="2:5" ht="15.75" x14ac:dyDescent="0.25">
      <c r="B10" s="16" t="s">
        <v>18</v>
      </c>
      <c r="C10" s="4">
        <v>1</v>
      </c>
      <c r="D10" s="2">
        <v>220</v>
      </c>
      <c r="E10" s="2">
        <f t="shared" si="0"/>
        <v>220</v>
      </c>
    </row>
    <row r="11" spans="2:5" ht="15.75" x14ac:dyDescent="0.25">
      <c r="B11" s="16" t="s">
        <v>56</v>
      </c>
      <c r="C11" s="4">
        <v>3</v>
      </c>
      <c r="D11" s="2">
        <v>115</v>
      </c>
      <c r="E11" s="2">
        <f t="shared" si="0"/>
        <v>345</v>
      </c>
    </row>
    <row r="12" spans="2:5" x14ac:dyDescent="0.25">
      <c r="C12" s="4"/>
    </row>
    <row r="13" spans="2:5" x14ac:dyDescent="0.25">
      <c r="B13" s="1" t="s">
        <v>108</v>
      </c>
      <c r="C13" s="4"/>
    </row>
    <row r="14" spans="2:5" x14ac:dyDescent="0.25">
      <c r="B14" t="s">
        <v>54</v>
      </c>
      <c r="C14" s="4">
        <v>8</v>
      </c>
      <c r="D14" s="2">
        <v>183.51</v>
      </c>
      <c r="E14" s="2">
        <f>C14*D14</f>
        <v>1468.08</v>
      </c>
    </row>
    <row r="15" spans="2:5" x14ac:dyDescent="0.25">
      <c r="B15" t="s">
        <v>43</v>
      </c>
      <c r="C15" s="4">
        <v>4</v>
      </c>
      <c r="D15" s="2">
        <v>229.2</v>
      </c>
      <c r="E15" s="2">
        <f t="shared" ref="E15:E51" si="1">C15*D15</f>
        <v>916.8</v>
      </c>
    </row>
    <row r="16" spans="2:5" x14ac:dyDescent="0.25">
      <c r="B16" t="s">
        <v>42</v>
      </c>
      <c r="C16" s="4">
        <v>4</v>
      </c>
      <c r="D16" s="2">
        <v>179.8</v>
      </c>
      <c r="E16" s="2">
        <f t="shared" si="1"/>
        <v>719.2</v>
      </c>
    </row>
    <row r="17" spans="2:5" x14ac:dyDescent="0.25">
      <c r="B17" t="s">
        <v>89</v>
      </c>
      <c r="C17" s="4">
        <v>3</v>
      </c>
      <c r="D17" s="2">
        <v>37.25</v>
      </c>
      <c r="E17" s="2">
        <f t="shared" si="1"/>
        <v>111.75</v>
      </c>
    </row>
    <row r="18" spans="2:5" x14ac:dyDescent="0.25">
      <c r="B18" t="s">
        <v>72</v>
      </c>
      <c r="C18" s="4">
        <v>1</v>
      </c>
      <c r="D18" s="2">
        <v>127.4</v>
      </c>
      <c r="E18" s="2">
        <f t="shared" si="1"/>
        <v>127.4</v>
      </c>
    </row>
    <row r="19" spans="2:5" x14ac:dyDescent="0.25">
      <c r="B19" t="s">
        <v>68</v>
      </c>
      <c r="C19" s="4">
        <v>2</v>
      </c>
      <c r="D19" s="2">
        <v>46.8</v>
      </c>
      <c r="E19" s="2">
        <f t="shared" si="1"/>
        <v>93.6</v>
      </c>
    </row>
    <row r="20" spans="2:5" x14ac:dyDescent="0.25">
      <c r="B20" t="s">
        <v>45</v>
      </c>
      <c r="C20" s="4">
        <v>4</v>
      </c>
      <c r="D20" s="2">
        <v>34.68</v>
      </c>
      <c r="E20" s="2">
        <f t="shared" si="1"/>
        <v>138.72</v>
      </c>
    </row>
    <row r="21" spans="2:5" x14ac:dyDescent="0.25">
      <c r="B21" t="s">
        <v>73</v>
      </c>
      <c r="C21" s="4">
        <v>3</v>
      </c>
      <c r="D21" s="2">
        <v>41.2</v>
      </c>
      <c r="E21" s="2">
        <f t="shared" si="1"/>
        <v>123.60000000000001</v>
      </c>
    </row>
    <row r="22" spans="2:5" x14ac:dyDescent="0.25">
      <c r="B22" t="s">
        <v>81</v>
      </c>
      <c r="C22" s="4">
        <v>3</v>
      </c>
      <c r="D22" s="2">
        <v>41.6</v>
      </c>
      <c r="E22" s="2">
        <f t="shared" si="1"/>
        <v>124.80000000000001</v>
      </c>
    </row>
    <row r="23" spans="2:5" x14ac:dyDescent="0.25">
      <c r="C23" s="4"/>
    </row>
    <row r="24" spans="2:5" x14ac:dyDescent="0.25">
      <c r="C24" s="4"/>
    </row>
    <row r="25" spans="2:5" x14ac:dyDescent="0.25">
      <c r="B25" s="5" t="s">
        <v>109</v>
      </c>
      <c r="C25" s="6"/>
      <c r="D25" s="10"/>
      <c r="E25" s="44">
        <f>SUM(E6:E22)</f>
        <v>18617.960000000003</v>
      </c>
    </row>
    <row r="26" spans="2:5" x14ac:dyDescent="0.25">
      <c r="B26" s="8"/>
      <c r="C26" s="39"/>
      <c r="D26" s="40"/>
      <c r="E26" s="9"/>
    </row>
    <row r="27" spans="2:5" x14ac:dyDescent="0.25">
      <c r="C27" s="4"/>
    </row>
    <row r="28" spans="2:5" x14ac:dyDescent="0.25">
      <c r="C28" s="4"/>
    </row>
    <row r="29" spans="2:5" ht="15.75" x14ac:dyDescent="0.25">
      <c r="B29" s="19" t="s">
        <v>0</v>
      </c>
      <c r="C29" s="19" t="s">
        <v>1</v>
      </c>
      <c r="D29" s="22" t="s">
        <v>2</v>
      </c>
      <c r="E29" s="22" t="s">
        <v>3</v>
      </c>
    </row>
    <row r="30" spans="2:5" x14ac:dyDescent="0.25">
      <c r="B30" s="1" t="s">
        <v>91</v>
      </c>
      <c r="C30" s="4"/>
    </row>
    <row r="31" spans="2:5" x14ac:dyDescent="0.25">
      <c r="B31" s="1"/>
      <c r="C31" s="4"/>
    </row>
    <row r="32" spans="2:5" x14ac:dyDescent="0.25">
      <c r="B32" t="s">
        <v>25</v>
      </c>
      <c r="C32" s="4">
        <v>2</v>
      </c>
      <c r="D32" s="2">
        <v>6912.5</v>
      </c>
      <c r="E32" s="2">
        <f>C32*D32</f>
        <v>13825</v>
      </c>
    </row>
    <row r="33" spans="2:5" x14ac:dyDescent="0.25">
      <c r="B33" t="s">
        <v>43</v>
      </c>
      <c r="C33" s="4">
        <v>1</v>
      </c>
      <c r="D33" s="2">
        <v>229.2</v>
      </c>
      <c r="E33" s="2">
        <f t="shared" ref="E33:E36" si="2">C33*D33</f>
        <v>229.2</v>
      </c>
    </row>
    <row r="34" spans="2:5" x14ac:dyDescent="0.25">
      <c r="B34" t="s">
        <v>100</v>
      </c>
      <c r="C34" s="4">
        <v>1</v>
      </c>
      <c r="D34" s="2">
        <v>133.61000000000001</v>
      </c>
      <c r="E34" s="2">
        <f t="shared" si="2"/>
        <v>133.61000000000001</v>
      </c>
    </row>
    <row r="35" spans="2:5" x14ac:dyDescent="0.25">
      <c r="B35" t="s">
        <v>73</v>
      </c>
      <c r="C35" s="4">
        <v>1</v>
      </c>
      <c r="D35" s="2">
        <v>41.2</v>
      </c>
      <c r="E35" s="2">
        <f t="shared" si="2"/>
        <v>41.2</v>
      </c>
    </row>
    <row r="36" spans="2:5" x14ac:dyDescent="0.25">
      <c r="B36" t="s">
        <v>18</v>
      </c>
      <c r="C36" s="4">
        <v>1</v>
      </c>
      <c r="D36" s="2">
        <v>220</v>
      </c>
      <c r="E36" s="2">
        <f t="shared" si="2"/>
        <v>220</v>
      </c>
    </row>
    <row r="37" spans="2:5" x14ac:dyDescent="0.25">
      <c r="C37" s="4"/>
    </row>
    <row r="38" spans="2:5" x14ac:dyDescent="0.25">
      <c r="B38" s="1" t="s">
        <v>108</v>
      </c>
      <c r="C38" s="4"/>
    </row>
    <row r="39" spans="2:5" x14ac:dyDescent="0.25">
      <c r="B39" t="s">
        <v>54</v>
      </c>
      <c r="C39" s="4">
        <v>8</v>
      </c>
      <c r="D39" s="2">
        <v>183.51</v>
      </c>
      <c r="E39" s="2">
        <f t="shared" si="1"/>
        <v>1468.08</v>
      </c>
    </row>
    <row r="40" spans="2:5" x14ac:dyDescent="0.25">
      <c r="B40" t="s">
        <v>43</v>
      </c>
      <c r="C40" s="4">
        <v>4</v>
      </c>
      <c r="D40" s="2">
        <v>229.2</v>
      </c>
      <c r="E40" s="2">
        <f t="shared" si="1"/>
        <v>916.8</v>
      </c>
    </row>
    <row r="41" spans="2:5" x14ac:dyDescent="0.25">
      <c r="B41" t="s">
        <v>42</v>
      </c>
      <c r="C41" s="4">
        <v>4</v>
      </c>
      <c r="D41" s="2">
        <v>179.8</v>
      </c>
      <c r="E41" s="2">
        <f t="shared" si="1"/>
        <v>719.2</v>
      </c>
    </row>
    <row r="42" spans="2:5" x14ac:dyDescent="0.25">
      <c r="B42" t="s">
        <v>89</v>
      </c>
      <c r="C42" s="4">
        <v>3</v>
      </c>
      <c r="D42" s="2">
        <v>37.25</v>
      </c>
      <c r="E42" s="2">
        <f t="shared" si="1"/>
        <v>111.75</v>
      </c>
    </row>
    <row r="43" spans="2:5" x14ac:dyDescent="0.25">
      <c r="B43" t="s">
        <v>72</v>
      </c>
      <c r="C43" s="4">
        <v>1</v>
      </c>
      <c r="D43" s="2">
        <v>127.4</v>
      </c>
      <c r="E43" s="2">
        <f t="shared" si="1"/>
        <v>127.4</v>
      </c>
    </row>
    <row r="44" spans="2:5" x14ac:dyDescent="0.25">
      <c r="B44" t="s">
        <v>68</v>
      </c>
      <c r="C44" s="4">
        <v>2</v>
      </c>
      <c r="D44" s="2">
        <v>46.8</v>
      </c>
      <c r="E44" s="2">
        <f t="shared" si="1"/>
        <v>93.6</v>
      </c>
    </row>
    <row r="45" spans="2:5" ht="14.25" customHeight="1" x14ac:dyDescent="0.25">
      <c r="B45" t="s">
        <v>45</v>
      </c>
      <c r="C45" s="4">
        <v>4</v>
      </c>
      <c r="D45" s="2">
        <v>34.68</v>
      </c>
      <c r="E45" s="2">
        <f t="shared" si="1"/>
        <v>138.72</v>
      </c>
    </row>
    <row r="46" spans="2:5" x14ac:dyDescent="0.25">
      <c r="B46" t="s">
        <v>73</v>
      </c>
      <c r="C46" s="4">
        <v>3</v>
      </c>
      <c r="D46" s="2">
        <v>41.2</v>
      </c>
      <c r="E46" s="2">
        <f t="shared" si="1"/>
        <v>123.60000000000001</v>
      </c>
    </row>
    <row r="47" spans="2:5" x14ac:dyDescent="0.25">
      <c r="B47" t="s">
        <v>81</v>
      </c>
      <c r="C47" s="4">
        <v>3</v>
      </c>
      <c r="D47" s="2">
        <v>41.6</v>
      </c>
      <c r="E47" s="2">
        <f t="shared" si="1"/>
        <v>124.80000000000001</v>
      </c>
    </row>
    <row r="48" spans="2:5" x14ac:dyDescent="0.25">
      <c r="C48" s="4"/>
    </row>
    <row r="49" spans="2:5" x14ac:dyDescent="0.25">
      <c r="B49" s="1" t="s">
        <v>82</v>
      </c>
      <c r="C49" s="4"/>
    </row>
    <row r="50" spans="2:5" x14ac:dyDescent="0.25">
      <c r="C50" s="4"/>
    </row>
    <row r="51" spans="2:5" x14ac:dyDescent="0.25">
      <c r="B51" t="s">
        <v>18</v>
      </c>
      <c r="C51" s="4">
        <v>3</v>
      </c>
      <c r="D51" s="2">
        <v>220</v>
      </c>
      <c r="E51" s="2">
        <f t="shared" si="1"/>
        <v>660</v>
      </c>
    </row>
    <row r="52" spans="2:5" x14ac:dyDescent="0.25">
      <c r="C52" s="4"/>
    </row>
    <row r="53" spans="2:5" x14ac:dyDescent="0.25">
      <c r="B53" s="45" t="s">
        <v>109</v>
      </c>
      <c r="C53" s="4"/>
      <c r="E53" s="46">
        <f>SUM(E32:E51)</f>
        <v>18932.960000000003</v>
      </c>
    </row>
    <row r="54" spans="2:5" x14ac:dyDescent="0.25">
      <c r="C54" s="4"/>
    </row>
    <row r="55" spans="2:5" ht="15.75" x14ac:dyDescent="0.25">
      <c r="B55" s="17" t="s">
        <v>103</v>
      </c>
      <c r="C55" s="23"/>
      <c r="D55" s="24"/>
      <c r="E55" s="22">
        <f>SUM(E25,E53)</f>
        <v>37550.920000000006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55DC707-B314-40EE-8D4E-C848ADD8D70A}">
          <x14:formula1>
            <xm:f>'Services-Produits'!$A$2:$A$80</xm:f>
          </x14:formula1>
          <xm:sqref>B27:B28 B39:B48 B50:B52 B54 B14:B24</xm:sqref>
        </x14:dataValidation>
        <x14:dataValidation type="list" allowBlank="1" showInputMessage="1" showErrorMessage="1" xr:uid="{8E1D618C-B292-4534-A4A9-7F7E73D3E427}">
          <x14:formula1>
            <xm:f>'Services-Produits'!$A$2:$A$100</xm:f>
          </x14:formula1>
          <xm:sqref>B6:B12 B32:B37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8481C-CBDD-4531-B255-9A6E70027F53}">
  <sheetPr codeName="Feuil6"/>
  <dimension ref="B3:E49"/>
  <sheetViews>
    <sheetView showGridLines="0" topLeftCell="A14" workbookViewId="0">
      <selection activeCell="F33" sqref="F33"/>
    </sheetView>
  </sheetViews>
  <sheetFormatPr baseColWidth="10" defaultRowHeight="15" x14ac:dyDescent="0.25"/>
  <cols>
    <col min="2" max="2" width="69.28515625" customWidth="1"/>
    <col min="3" max="3" width="6.42578125" customWidth="1"/>
    <col min="4" max="5" width="10.7109375" style="2" customWidth="1"/>
  </cols>
  <sheetData>
    <row r="3" spans="2:5" ht="15.75" x14ac:dyDescent="0.25">
      <c r="B3" s="19" t="s">
        <v>0</v>
      </c>
      <c r="C3" s="19" t="s">
        <v>1</v>
      </c>
      <c r="D3" s="20" t="s">
        <v>2</v>
      </c>
      <c r="E3" s="20" t="s">
        <v>3</v>
      </c>
    </row>
    <row r="4" spans="2:5" ht="15.75" x14ac:dyDescent="0.25">
      <c r="B4" s="3" t="s">
        <v>122</v>
      </c>
      <c r="C4" s="4"/>
    </row>
    <row r="5" spans="2:5" x14ac:dyDescent="0.25">
      <c r="C5" s="4"/>
    </row>
    <row r="6" spans="2:5" x14ac:dyDescent="0.25">
      <c r="B6" t="s">
        <v>25</v>
      </c>
      <c r="C6" s="4">
        <v>4</v>
      </c>
      <c r="D6" s="2">
        <v>6912.5</v>
      </c>
      <c r="E6" s="2">
        <f>C6*D6</f>
        <v>27650</v>
      </c>
    </row>
    <row r="7" spans="2:5" x14ac:dyDescent="0.25">
      <c r="B7" t="s">
        <v>100</v>
      </c>
      <c r="C7" s="4">
        <v>1</v>
      </c>
      <c r="D7" s="2">
        <v>133.61000000000001</v>
      </c>
      <c r="E7" s="2">
        <f t="shared" ref="E7:E18" si="0">C7*D7</f>
        <v>133.61000000000001</v>
      </c>
    </row>
    <row r="8" spans="2:5" x14ac:dyDescent="0.25">
      <c r="B8" t="s">
        <v>73</v>
      </c>
      <c r="C8" s="4">
        <v>1</v>
      </c>
      <c r="D8" s="2">
        <v>41.2</v>
      </c>
      <c r="E8" s="2">
        <f t="shared" si="0"/>
        <v>41.2</v>
      </c>
    </row>
    <row r="9" spans="2:5" x14ac:dyDescent="0.25">
      <c r="B9" t="s">
        <v>43</v>
      </c>
      <c r="C9" s="4">
        <v>1</v>
      </c>
      <c r="D9" s="2">
        <v>229.2</v>
      </c>
      <c r="E9" s="2">
        <f t="shared" si="0"/>
        <v>229.2</v>
      </c>
    </row>
    <row r="10" spans="2:5" x14ac:dyDescent="0.25">
      <c r="B10" t="s">
        <v>104</v>
      </c>
      <c r="C10" s="4">
        <v>1</v>
      </c>
      <c r="D10" s="2">
        <v>250</v>
      </c>
      <c r="E10" s="2">
        <f t="shared" si="0"/>
        <v>250</v>
      </c>
    </row>
    <row r="11" spans="2:5" x14ac:dyDescent="0.25">
      <c r="B11" t="s">
        <v>94</v>
      </c>
      <c r="C11" s="4">
        <v>1</v>
      </c>
      <c r="D11" s="2">
        <v>45.3</v>
      </c>
      <c r="E11" s="2">
        <f t="shared" si="0"/>
        <v>45.3</v>
      </c>
    </row>
    <row r="12" spans="2:5" x14ac:dyDescent="0.25">
      <c r="B12" t="s">
        <v>20</v>
      </c>
      <c r="C12" s="4">
        <v>3</v>
      </c>
      <c r="D12" s="2">
        <v>27.99</v>
      </c>
      <c r="E12" s="2">
        <f t="shared" si="0"/>
        <v>83.97</v>
      </c>
    </row>
    <row r="13" spans="2:5" x14ac:dyDescent="0.25">
      <c r="B13" t="s">
        <v>76</v>
      </c>
      <c r="C13" s="4">
        <v>1</v>
      </c>
      <c r="D13" s="2">
        <v>40.49</v>
      </c>
      <c r="E13" s="2">
        <f t="shared" si="0"/>
        <v>40.49</v>
      </c>
    </row>
    <row r="14" spans="2:5" x14ac:dyDescent="0.25">
      <c r="B14" t="s">
        <v>5</v>
      </c>
      <c r="C14" s="4">
        <v>1</v>
      </c>
      <c r="D14" s="2">
        <v>670</v>
      </c>
      <c r="E14" s="2">
        <f t="shared" si="0"/>
        <v>670</v>
      </c>
    </row>
    <row r="15" spans="2:5" x14ac:dyDescent="0.25">
      <c r="B15" t="s">
        <v>77</v>
      </c>
      <c r="C15" s="4">
        <v>2</v>
      </c>
      <c r="D15" s="2">
        <v>26.99</v>
      </c>
      <c r="E15" s="2">
        <f t="shared" si="0"/>
        <v>53.98</v>
      </c>
    </row>
    <row r="16" spans="2:5" x14ac:dyDescent="0.25">
      <c r="B16" t="s">
        <v>96</v>
      </c>
      <c r="C16" s="4">
        <v>2</v>
      </c>
      <c r="D16" s="2">
        <v>69.8</v>
      </c>
      <c r="E16" s="2">
        <f t="shared" si="0"/>
        <v>139.6</v>
      </c>
    </row>
    <row r="17" spans="2:5" x14ac:dyDescent="0.25">
      <c r="B17" t="s">
        <v>95</v>
      </c>
      <c r="C17" s="4">
        <v>1</v>
      </c>
      <c r="D17" s="2">
        <v>43.7</v>
      </c>
      <c r="E17" s="2">
        <f t="shared" si="0"/>
        <v>43.7</v>
      </c>
    </row>
    <row r="18" spans="2:5" x14ac:dyDescent="0.25">
      <c r="B18" t="s">
        <v>18</v>
      </c>
      <c r="C18" s="4">
        <v>1</v>
      </c>
      <c r="D18" s="2">
        <v>220</v>
      </c>
      <c r="E18" s="2">
        <f t="shared" si="0"/>
        <v>220</v>
      </c>
    </row>
    <row r="19" spans="2:5" x14ac:dyDescent="0.25">
      <c r="C19" s="4"/>
    </row>
    <row r="20" spans="2:5" x14ac:dyDescent="0.25">
      <c r="B20" s="1" t="s">
        <v>84</v>
      </c>
      <c r="C20" s="4"/>
    </row>
    <row r="21" spans="2:5" x14ac:dyDescent="0.25">
      <c r="B21" s="1"/>
      <c r="C21" s="4"/>
    </row>
    <row r="22" spans="2:5" x14ac:dyDescent="0.25">
      <c r="B22" t="s">
        <v>25</v>
      </c>
      <c r="C22" s="4">
        <v>4</v>
      </c>
      <c r="D22" s="2">
        <v>6912.5</v>
      </c>
      <c r="E22" s="2">
        <f>C22*D22</f>
        <v>27650</v>
      </c>
    </row>
    <row r="23" spans="2:5" x14ac:dyDescent="0.25">
      <c r="B23" t="s">
        <v>100</v>
      </c>
      <c r="C23" s="4">
        <v>1</v>
      </c>
      <c r="D23" s="2">
        <v>133.61000000000001</v>
      </c>
      <c r="E23" s="2">
        <f t="shared" ref="E23:E28" si="1">C23*D23</f>
        <v>133.61000000000001</v>
      </c>
    </row>
    <row r="24" spans="2:5" x14ac:dyDescent="0.25">
      <c r="B24" t="s">
        <v>73</v>
      </c>
      <c r="C24" s="4">
        <v>1</v>
      </c>
      <c r="D24" s="2">
        <v>41.2</v>
      </c>
      <c r="E24" s="2">
        <f t="shared" si="1"/>
        <v>41.2</v>
      </c>
    </row>
    <row r="25" spans="2:5" x14ac:dyDescent="0.25">
      <c r="B25" t="s">
        <v>54</v>
      </c>
      <c r="C25" s="4">
        <v>1</v>
      </c>
      <c r="D25" s="2">
        <v>183.51</v>
      </c>
      <c r="E25" s="2">
        <f t="shared" si="1"/>
        <v>183.51</v>
      </c>
    </row>
    <row r="26" spans="2:5" x14ac:dyDescent="0.25">
      <c r="B26" t="s">
        <v>43</v>
      </c>
      <c r="C26" s="4">
        <v>2</v>
      </c>
      <c r="D26" s="2">
        <v>229.2</v>
      </c>
      <c r="E26" s="2">
        <f t="shared" si="1"/>
        <v>458.4</v>
      </c>
    </row>
    <row r="27" spans="2:5" x14ac:dyDescent="0.25">
      <c r="B27" t="s">
        <v>95</v>
      </c>
      <c r="C27" s="4">
        <v>1</v>
      </c>
      <c r="D27" s="2">
        <v>43.7</v>
      </c>
      <c r="E27" s="2">
        <f t="shared" si="1"/>
        <v>43.7</v>
      </c>
    </row>
    <row r="28" spans="2:5" ht="15.75" customHeight="1" x14ac:dyDescent="0.25">
      <c r="B28" t="s">
        <v>96</v>
      </c>
      <c r="C28" s="4">
        <v>2</v>
      </c>
      <c r="D28" s="2">
        <v>69.8</v>
      </c>
      <c r="E28" s="2">
        <f t="shared" si="1"/>
        <v>139.6</v>
      </c>
    </row>
    <row r="29" spans="2:5" x14ac:dyDescent="0.25">
      <c r="C29" s="4"/>
    </row>
    <row r="30" spans="2:5" ht="15.75" x14ac:dyDescent="0.25">
      <c r="B30" s="17" t="s">
        <v>109</v>
      </c>
      <c r="C30" s="23"/>
      <c r="D30" s="24"/>
      <c r="E30" s="18">
        <f>SUM(E6:E29)</f>
        <v>58251.07</v>
      </c>
    </row>
    <row r="36" spans="2:5" ht="15.75" x14ac:dyDescent="0.25">
      <c r="B36" s="19" t="s">
        <v>0</v>
      </c>
      <c r="C36" s="19" t="s">
        <v>1</v>
      </c>
      <c r="D36" s="20" t="s">
        <v>2</v>
      </c>
      <c r="E36" s="20" t="s">
        <v>3</v>
      </c>
    </row>
    <row r="37" spans="2:5" ht="15.75" x14ac:dyDescent="0.25">
      <c r="B37" s="25"/>
      <c r="C37" s="25"/>
      <c r="D37" s="26"/>
      <c r="E37" s="26"/>
    </row>
    <row r="38" spans="2:5" x14ac:dyDescent="0.25">
      <c r="B38" s="1" t="s">
        <v>108</v>
      </c>
      <c r="C38" s="4"/>
    </row>
    <row r="39" spans="2:5" x14ac:dyDescent="0.25">
      <c r="B39" s="1"/>
      <c r="C39" s="4"/>
    </row>
    <row r="40" spans="2:5" x14ac:dyDescent="0.25">
      <c r="B40" t="s">
        <v>54</v>
      </c>
      <c r="C40" s="4">
        <v>12</v>
      </c>
      <c r="D40" s="2">
        <v>183.51</v>
      </c>
      <c r="E40" s="2">
        <f>C40*D40</f>
        <v>2202.12</v>
      </c>
    </row>
    <row r="41" spans="2:5" x14ac:dyDescent="0.25">
      <c r="B41" t="s">
        <v>53</v>
      </c>
      <c r="C41" s="4">
        <v>2</v>
      </c>
      <c r="D41" s="2">
        <v>116.22</v>
      </c>
      <c r="E41" s="2">
        <f t="shared" ref="E41:E46" si="2">C41*D41</f>
        <v>232.44</v>
      </c>
    </row>
    <row r="42" spans="2:5" x14ac:dyDescent="0.25">
      <c r="B42" t="s">
        <v>73</v>
      </c>
      <c r="C42" s="4">
        <v>6</v>
      </c>
      <c r="D42" s="2">
        <v>41.2</v>
      </c>
      <c r="E42" s="2">
        <f t="shared" si="2"/>
        <v>247.20000000000002</v>
      </c>
    </row>
    <row r="43" spans="2:5" x14ac:dyDescent="0.25">
      <c r="B43" t="s">
        <v>89</v>
      </c>
      <c r="C43" s="4">
        <v>6</v>
      </c>
      <c r="D43" s="2">
        <v>37.25</v>
      </c>
      <c r="E43" s="2">
        <f t="shared" si="2"/>
        <v>223.5</v>
      </c>
    </row>
    <row r="44" spans="2:5" x14ac:dyDescent="0.25">
      <c r="B44" t="s">
        <v>46</v>
      </c>
      <c r="C44" s="4">
        <v>13</v>
      </c>
      <c r="D44" s="2">
        <v>178</v>
      </c>
      <c r="E44" s="2">
        <f t="shared" si="2"/>
        <v>2314</v>
      </c>
    </row>
    <row r="45" spans="2:5" x14ac:dyDescent="0.25">
      <c r="B45" t="s">
        <v>68</v>
      </c>
      <c r="C45" s="4">
        <v>5</v>
      </c>
      <c r="D45" s="2">
        <v>46.8</v>
      </c>
      <c r="E45" s="2">
        <f t="shared" si="2"/>
        <v>234</v>
      </c>
    </row>
    <row r="46" spans="2:5" x14ac:dyDescent="0.25">
      <c r="B46" t="s">
        <v>42</v>
      </c>
      <c r="C46" s="4">
        <v>6</v>
      </c>
      <c r="D46" s="2">
        <v>179.8</v>
      </c>
      <c r="E46" s="2">
        <f t="shared" si="2"/>
        <v>1078.8000000000002</v>
      </c>
    </row>
    <row r="47" spans="2:5" ht="15.75" x14ac:dyDescent="0.25">
      <c r="B47" s="27" t="s">
        <v>109</v>
      </c>
      <c r="C47" s="28"/>
      <c r="D47" s="29"/>
      <c r="E47" s="30">
        <f>SUM(E40:E46)</f>
        <v>6532.06</v>
      </c>
    </row>
    <row r="48" spans="2:5" ht="15.75" x14ac:dyDescent="0.25">
      <c r="B48" s="27"/>
      <c r="C48" s="28"/>
      <c r="D48" s="29"/>
      <c r="E48" s="30"/>
    </row>
    <row r="49" spans="2:5" ht="15.75" x14ac:dyDescent="0.25">
      <c r="B49" s="17" t="s">
        <v>103</v>
      </c>
      <c r="C49" s="23"/>
      <c r="D49" s="24"/>
      <c r="E49" s="18">
        <f>SUM(E30,E47)</f>
        <v>64783.13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2ACEDFC-4ECC-4ED3-863B-D324AD3DBBB1}">
          <x14:formula1>
            <xm:f>'Services-Produits'!$A$2:$A$80</xm:f>
          </x14:formula1>
          <xm:sqref>B40:B46 B6:B9 B11:B14</xm:sqref>
        </x14:dataValidation>
        <x14:dataValidation type="list" allowBlank="1" showInputMessage="1" showErrorMessage="1" xr:uid="{E55F9288-7584-4E41-82B3-E1F9EEC3933C}">
          <x14:formula1>
            <xm:f>'Services-Produits'!$A$2:$A$100</xm:f>
          </x14:formula1>
          <xm:sqref>B21:B29 B15:B19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DD7F-4789-4CD8-BAA8-D716CD97158F}">
  <sheetPr codeName="Feuil7"/>
  <dimension ref="B3:E20"/>
  <sheetViews>
    <sheetView showGridLines="0" workbookViewId="0">
      <selection activeCell="B23" sqref="B23"/>
    </sheetView>
  </sheetViews>
  <sheetFormatPr baseColWidth="10" defaultRowHeight="15" x14ac:dyDescent="0.25"/>
  <cols>
    <col min="2" max="2" width="69.28515625" customWidth="1"/>
    <col min="3" max="3" width="6.42578125" customWidth="1"/>
    <col min="4" max="5" width="10.7109375" customWidth="1"/>
  </cols>
  <sheetData>
    <row r="3" spans="2:5" ht="15.75" x14ac:dyDescent="0.25">
      <c r="B3" s="19" t="s">
        <v>0</v>
      </c>
      <c r="C3" s="19" t="s">
        <v>1</v>
      </c>
      <c r="D3" s="17" t="s">
        <v>2</v>
      </c>
      <c r="E3" s="17" t="s">
        <v>3</v>
      </c>
    </row>
    <row r="4" spans="2:5" ht="15.75" x14ac:dyDescent="0.25">
      <c r="B4" s="3" t="s">
        <v>15</v>
      </c>
      <c r="C4" s="4"/>
    </row>
    <row r="5" spans="2:5" x14ac:dyDescent="0.25">
      <c r="C5" s="4"/>
    </row>
    <row r="6" spans="2:5" x14ac:dyDescent="0.25">
      <c r="B6" t="s">
        <v>25</v>
      </c>
      <c r="C6" s="4">
        <v>3</v>
      </c>
      <c r="D6" s="2">
        <v>6912.5</v>
      </c>
      <c r="E6" s="2">
        <f>C6*D6</f>
        <v>20737.5</v>
      </c>
    </row>
    <row r="7" spans="2:5" x14ac:dyDescent="0.25">
      <c r="B7" t="s">
        <v>100</v>
      </c>
      <c r="C7" s="4">
        <v>1</v>
      </c>
      <c r="D7" s="2">
        <v>133.61000000000001</v>
      </c>
      <c r="E7" s="2">
        <f t="shared" ref="E7:E8" si="0">C7*D7</f>
        <v>133.61000000000001</v>
      </c>
    </row>
    <row r="8" spans="2:5" x14ac:dyDescent="0.25">
      <c r="B8" t="s">
        <v>5</v>
      </c>
      <c r="C8" s="4">
        <v>2</v>
      </c>
      <c r="D8" s="2">
        <v>670</v>
      </c>
      <c r="E8" s="2">
        <f t="shared" si="0"/>
        <v>1340</v>
      </c>
    </row>
    <row r="9" spans="2:5" x14ac:dyDescent="0.25">
      <c r="C9" s="4"/>
      <c r="D9" s="2"/>
      <c r="E9" s="2"/>
    </row>
    <row r="10" spans="2:5" x14ac:dyDescent="0.25">
      <c r="C10" s="4"/>
    </row>
    <row r="11" spans="2:5" x14ac:dyDescent="0.25">
      <c r="C11" s="4"/>
    </row>
    <row r="12" spans="2:5" x14ac:dyDescent="0.25">
      <c r="C12" s="4"/>
    </row>
    <row r="13" spans="2:5" x14ac:dyDescent="0.25">
      <c r="C13" s="4"/>
    </row>
    <row r="14" spans="2:5" x14ac:dyDescent="0.25">
      <c r="C14" s="4"/>
    </row>
    <row r="15" spans="2:5" x14ac:dyDescent="0.25">
      <c r="C15" s="4"/>
    </row>
    <row r="16" spans="2:5" x14ac:dyDescent="0.25">
      <c r="C16" s="4"/>
    </row>
    <row r="17" spans="2:5" x14ac:dyDescent="0.25">
      <c r="C17" s="4"/>
    </row>
    <row r="18" spans="2:5" x14ac:dyDescent="0.25">
      <c r="C18" s="4"/>
    </row>
    <row r="19" spans="2:5" x14ac:dyDescent="0.25">
      <c r="C19" s="4"/>
    </row>
    <row r="20" spans="2:5" ht="15.75" x14ac:dyDescent="0.25">
      <c r="B20" s="17" t="s">
        <v>103</v>
      </c>
      <c r="C20" s="23"/>
      <c r="D20" s="23"/>
      <c r="E20" s="22">
        <f>SUM(E6:E19)</f>
        <v>22211.11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B1D72D3-9574-4423-844F-80C0F02747DA}">
          <x14:formula1>
            <xm:f>'Services-Produits'!$B$3:$B$30</xm:f>
          </x14:formula1>
          <xm:sqref>D6:D19</xm:sqref>
        </x14:dataValidation>
        <x14:dataValidation type="list" allowBlank="1" showInputMessage="1" showErrorMessage="1" xr:uid="{B498A29C-A9E3-4A7C-888C-E2CD48A87799}">
          <x14:formula1>
            <xm:f>'Services-Produits'!$A$2:$A$100</xm:f>
          </x14:formula1>
          <xm:sqref>B6:B19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2BEA5-67DF-4B93-9C9B-7E3FB2FC64F6}">
  <sheetPr codeName="Feuil8"/>
  <dimension ref="B3:E26"/>
  <sheetViews>
    <sheetView showGridLines="0" workbookViewId="0">
      <selection activeCell="B28" sqref="B28"/>
    </sheetView>
  </sheetViews>
  <sheetFormatPr baseColWidth="10" defaultRowHeight="15" x14ac:dyDescent="0.25"/>
  <cols>
    <col min="2" max="2" width="69.28515625" customWidth="1"/>
    <col min="3" max="3" width="6.42578125" customWidth="1"/>
    <col min="4" max="5" width="10.7109375" style="2" customWidth="1"/>
  </cols>
  <sheetData>
    <row r="3" spans="2:5" ht="15.75" x14ac:dyDescent="0.25">
      <c r="B3" s="19" t="s">
        <v>0</v>
      </c>
      <c r="C3" s="19" t="s">
        <v>1</v>
      </c>
      <c r="D3" s="20" t="s">
        <v>2</v>
      </c>
      <c r="E3" s="20" t="s">
        <v>3</v>
      </c>
    </row>
    <row r="4" spans="2:5" x14ac:dyDescent="0.25">
      <c r="B4" s="41" t="s">
        <v>14</v>
      </c>
      <c r="C4" s="4"/>
    </row>
    <row r="5" spans="2:5" ht="15.75" x14ac:dyDescent="0.25">
      <c r="B5" s="3"/>
      <c r="C5" s="4"/>
    </row>
    <row r="6" spans="2:5" ht="15.75" x14ac:dyDescent="0.25">
      <c r="B6" s="16" t="s">
        <v>25</v>
      </c>
      <c r="C6" s="4">
        <v>2</v>
      </c>
      <c r="D6" s="2">
        <v>6912.5</v>
      </c>
      <c r="E6" s="2">
        <f>C6*D6</f>
        <v>13825</v>
      </c>
    </row>
    <row r="7" spans="2:5" ht="15.75" x14ac:dyDescent="0.25">
      <c r="B7" s="16" t="s">
        <v>100</v>
      </c>
      <c r="C7" s="4">
        <v>1</v>
      </c>
      <c r="D7" s="2">
        <v>133.61000000000001</v>
      </c>
      <c r="E7" s="2">
        <f t="shared" ref="E7:E11" si="0">C7*D7</f>
        <v>133.61000000000001</v>
      </c>
    </row>
    <row r="8" spans="2:5" ht="15.75" x14ac:dyDescent="0.25">
      <c r="B8" s="16" t="s">
        <v>93</v>
      </c>
      <c r="C8" s="4">
        <v>1</v>
      </c>
      <c r="D8" s="2">
        <v>42.7</v>
      </c>
      <c r="E8" s="2">
        <f t="shared" si="0"/>
        <v>42.7</v>
      </c>
    </row>
    <row r="9" spans="2:5" ht="15.75" x14ac:dyDescent="0.25">
      <c r="B9" s="16" t="s">
        <v>56</v>
      </c>
      <c r="C9" s="4">
        <v>1</v>
      </c>
      <c r="D9" s="2">
        <v>115</v>
      </c>
      <c r="E9" s="2">
        <f t="shared" si="0"/>
        <v>115</v>
      </c>
    </row>
    <row r="10" spans="2:5" ht="15.75" x14ac:dyDescent="0.25">
      <c r="B10" s="16" t="s">
        <v>37</v>
      </c>
      <c r="C10" s="4">
        <v>1</v>
      </c>
      <c r="D10" s="2">
        <v>178.8</v>
      </c>
      <c r="E10" s="2">
        <f t="shared" si="0"/>
        <v>178.8</v>
      </c>
    </row>
    <row r="11" spans="2:5" ht="15.75" x14ac:dyDescent="0.25">
      <c r="B11" s="16" t="s">
        <v>115</v>
      </c>
      <c r="C11" s="4">
        <v>1</v>
      </c>
      <c r="D11" s="2">
        <v>68.900000000000006</v>
      </c>
      <c r="E11" s="2">
        <f t="shared" si="0"/>
        <v>68.900000000000006</v>
      </c>
    </row>
    <row r="12" spans="2:5" x14ac:dyDescent="0.25">
      <c r="C12" s="4"/>
    </row>
    <row r="13" spans="2:5" x14ac:dyDescent="0.25">
      <c r="B13" s="1" t="s">
        <v>108</v>
      </c>
      <c r="C13" s="4"/>
    </row>
    <row r="14" spans="2:5" x14ac:dyDescent="0.25">
      <c r="B14" t="s">
        <v>37</v>
      </c>
      <c r="C14" s="4">
        <v>6</v>
      </c>
      <c r="D14" s="2">
        <v>178.8</v>
      </c>
      <c r="E14" s="2">
        <f>C14*D14</f>
        <v>1072.8000000000002</v>
      </c>
    </row>
    <row r="15" spans="2:5" x14ac:dyDescent="0.25">
      <c r="B15" t="s">
        <v>67</v>
      </c>
      <c r="C15" s="4">
        <v>2</v>
      </c>
      <c r="D15" s="2">
        <v>182.35</v>
      </c>
      <c r="E15" s="2">
        <f t="shared" ref="E15:E24" si="1">C15*D15</f>
        <v>364.7</v>
      </c>
    </row>
    <row r="16" spans="2:5" x14ac:dyDescent="0.25">
      <c r="B16" t="s">
        <v>89</v>
      </c>
      <c r="C16" s="4">
        <v>6</v>
      </c>
      <c r="D16" s="2">
        <v>37.25</v>
      </c>
      <c r="E16" s="2">
        <f t="shared" si="1"/>
        <v>223.5</v>
      </c>
    </row>
    <row r="17" spans="2:5" x14ac:dyDescent="0.25">
      <c r="B17" t="s">
        <v>73</v>
      </c>
      <c r="C17" s="4">
        <v>4</v>
      </c>
      <c r="D17" s="2">
        <v>41.2</v>
      </c>
      <c r="E17" s="2">
        <f t="shared" si="1"/>
        <v>164.8</v>
      </c>
    </row>
    <row r="18" spans="2:5" x14ac:dyDescent="0.25">
      <c r="B18" t="s">
        <v>50</v>
      </c>
      <c r="C18" s="4">
        <v>4</v>
      </c>
      <c r="D18" s="2">
        <v>178</v>
      </c>
      <c r="E18" s="2">
        <f t="shared" si="1"/>
        <v>712</v>
      </c>
    </row>
    <row r="19" spans="2:5" x14ac:dyDescent="0.25">
      <c r="B19" t="s">
        <v>42</v>
      </c>
      <c r="C19" s="4">
        <v>5</v>
      </c>
      <c r="D19" s="2">
        <v>179.8</v>
      </c>
      <c r="E19" s="2">
        <f t="shared" si="1"/>
        <v>899</v>
      </c>
    </row>
    <row r="20" spans="2:5" x14ac:dyDescent="0.25">
      <c r="B20" t="s">
        <v>68</v>
      </c>
      <c r="C20" s="4">
        <v>3</v>
      </c>
      <c r="D20" s="2">
        <v>46.8</v>
      </c>
      <c r="E20" s="2">
        <f t="shared" si="1"/>
        <v>140.39999999999998</v>
      </c>
    </row>
    <row r="21" spans="2:5" x14ac:dyDescent="0.25">
      <c r="B21" t="s">
        <v>102</v>
      </c>
      <c r="C21" s="4">
        <v>1</v>
      </c>
      <c r="D21" s="2">
        <v>571.04999999999995</v>
      </c>
      <c r="E21" s="2">
        <f t="shared" si="1"/>
        <v>571.04999999999995</v>
      </c>
    </row>
    <row r="22" spans="2:5" x14ac:dyDescent="0.25">
      <c r="B22" t="s">
        <v>116</v>
      </c>
      <c r="C22" s="4">
        <v>1</v>
      </c>
      <c r="D22" s="2">
        <v>522.45000000000005</v>
      </c>
      <c r="E22" s="2">
        <f t="shared" si="1"/>
        <v>522.45000000000005</v>
      </c>
    </row>
    <row r="23" spans="2:5" x14ac:dyDescent="0.25">
      <c r="B23" t="s">
        <v>56</v>
      </c>
      <c r="C23" s="4">
        <v>3</v>
      </c>
      <c r="D23" s="2">
        <v>115</v>
      </c>
      <c r="E23" s="2">
        <f t="shared" si="1"/>
        <v>345</v>
      </c>
    </row>
    <row r="24" spans="2:5" x14ac:dyDescent="0.25">
      <c r="B24" t="s">
        <v>93</v>
      </c>
      <c r="C24" s="4">
        <v>1</v>
      </c>
      <c r="D24" s="2">
        <v>42.7</v>
      </c>
      <c r="E24" s="2">
        <f t="shared" si="1"/>
        <v>42.7</v>
      </c>
    </row>
    <row r="25" spans="2:5" x14ac:dyDescent="0.25">
      <c r="C25" s="4"/>
    </row>
    <row r="26" spans="2:5" x14ac:dyDescent="0.25">
      <c r="B26" s="5" t="s">
        <v>103</v>
      </c>
      <c r="C26" s="6"/>
      <c r="D26" s="10"/>
      <c r="E26" s="7">
        <f>SUM(E6:E25)</f>
        <v>19422.410000000003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FD30943-FF2F-4CCF-8F9E-513F99045745}">
          <x14:formula1>
            <xm:f>'Services-Produits'!$A$2:$A$100</xm:f>
          </x14:formula1>
          <xm:sqref>B6:B7 B8:B12 B24</xm:sqref>
        </x14:dataValidation>
        <x14:dataValidation type="list" allowBlank="1" showInputMessage="1" showErrorMessage="1" xr:uid="{2B053670-405B-49CF-9EAD-BD04B357F17B}">
          <x14:formula1>
            <xm:f>'Services-Produits'!$A$2:$A$80</xm:f>
          </x14:formula1>
          <xm:sqref>B14:B20 B23 B25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148AC-C29F-4DF5-99A0-658087261894}">
  <sheetPr codeName="Feuil9"/>
  <dimension ref="B3:E44"/>
  <sheetViews>
    <sheetView showGridLines="0" topLeftCell="A21" workbookViewId="0">
      <selection activeCell="F50" sqref="F50"/>
    </sheetView>
  </sheetViews>
  <sheetFormatPr baseColWidth="10" defaultRowHeight="15" x14ac:dyDescent="0.25"/>
  <cols>
    <col min="2" max="2" width="69.28515625" customWidth="1"/>
    <col min="3" max="3" width="6.42578125" customWidth="1"/>
    <col min="4" max="5" width="10.7109375" style="2" customWidth="1"/>
  </cols>
  <sheetData>
    <row r="3" spans="2:5" ht="15.75" x14ac:dyDescent="0.25">
      <c r="B3" s="19" t="s">
        <v>0</v>
      </c>
      <c r="C3" s="19" t="s">
        <v>1</v>
      </c>
      <c r="D3" s="20" t="s">
        <v>2</v>
      </c>
      <c r="E3" s="20" t="s">
        <v>3</v>
      </c>
    </row>
    <row r="4" spans="2:5" x14ac:dyDescent="0.25">
      <c r="B4" s="41" t="s">
        <v>13</v>
      </c>
      <c r="C4" s="4"/>
    </row>
    <row r="5" spans="2:5" x14ac:dyDescent="0.25">
      <c r="C5" s="4"/>
    </row>
    <row r="6" spans="2:5" x14ac:dyDescent="0.25">
      <c r="B6" t="s">
        <v>25</v>
      </c>
      <c r="C6" s="4">
        <v>4</v>
      </c>
      <c r="D6" s="2">
        <v>6912.5</v>
      </c>
      <c r="E6" s="2">
        <f>C6*D6</f>
        <v>27650</v>
      </c>
    </row>
    <row r="7" spans="2:5" x14ac:dyDescent="0.25">
      <c r="B7" t="s">
        <v>100</v>
      </c>
      <c r="C7" s="4">
        <v>1</v>
      </c>
      <c r="D7" s="2">
        <v>133.61000000000001</v>
      </c>
      <c r="E7" s="2">
        <f t="shared" ref="E7:E24" si="0">C7*D7</f>
        <v>133.61000000000001</v>
      </c>
    </row>
    <row r="8" spans="2:5" x14ac:dyDescent="0.25">
      <c r="B8" t="s">
        <v>73</v>
      </c>
      <c r="C8" s="4">
        <v>1</v>
      </c>
      <c r="D8" s="2">
        <v>41.2</v>
      </c>
      <c r="E8" s="2">
        <f t="shared" si="0"/>
        <v>41.2</v>
      </c>
    </row>
    <row r="9" spans="2:5" x14ac:dyDescent="0.25">
      <c r="B9" t="s">
        <v>37</v>
      </c>
      <c r="C9" s="4">
        <v>1</v>
      </c>
      <c r="D9" s="2">
        <v>178.8</v>
      </c>
      <c r="E9" s="2">
        <f t="shared" si="0"/>
        <v>178.8</v>
      </c>
    </row>
    <row r="10" spans="2:5" x14ac:dyDescent="0.25">
      <c r="B10" t="s">
        <v>5</v>
      </c>
      <c r="C10" s="4">
        <v>1</v>
      </c>
      <c r="D10" s="2">
        <v>670</v>
      </c>
      <c r="E10" s="2">
        <f t="shared" si="0"/>
        <v>670</v>
      </c>
    </row>
    <row r="11" spans="2:5" x14ac:dyDescent="0.25">
      <c r="B11" t="s">
        <v>43</v>
      </c>
      <c r="C11" s="4">
        <v>1</v>
      </c>
      <c r="D11" s="2">
        <v>229.2</v>
      </c>
      <c r="E11" s="2">
        <f t="shared" si="0"/>
        <v>229.2</v>
      </c>
    </row>
    <row r="12" spans="2:5" x14ac:dyDescent="0.25">
      <c r="B12" t="s">
        <v>115</v>
      </c>
      <c r="C12" s="4">
        <v>1</v>
      </c>
      <c r="D12" s="2">
        <v>68.900000000000006</v>
      </c>
      <c r="E12" s="2">
        <f t="shared" si="0"/>
        <v>68.900000000000006</v>
      </c>
    </row>
    <row r="13" spans="2:5" x14ac:dyDescent="0.25">
      <c r="C13" s="4"/>
    </row>
    <row r="14" spans="2:5" x14ac:dyDescent="0.25">
      <c r="B14" s="1" t="s">
        <v>108</v>
      </c>
      <c r="C14" s="4"/>
    </row>
    <row r="15" spans="2:5" x14ac:dyDescent="0.25">
      <c r="B15" t="s">
        <v>37</v>
      </c>
      <c r="C15" s="4">
        <v>2</v>
      </c>
      <c r="D15" s="2">
        <v>178.8</v>
      </c>
      <c r="E15" s="2">
        <f t="shared" si="0"/>
        <v>357.6</v>
      </c>
    </row>
    <row r="16" spans="2:5" x14ac:dyDescent="0.25">
      <c r="B16" t="s">
        <v>54</v>
      </c>
      <c r="C16" s="4">
        <v>3</v>
      </c>
      <c r="D16" s="2">
        <v>183.51</v>
      </c>
      <c r="E16" s="2">
        <f t="shared" si="0"/>
        <v>550.53</v>
      </c>
    </row>
    <row r="17" spans="2:5" x14ac:dyDescent="0.25">
      <c r="B17" t="s">
        <v>43</v>
      </c>
      <c r="C17" s="4">
        <v>1</v>
      </c>
      <c r="D17" s="2">
        <v>229.2</v>
      </c>
      <c r="E17" s="2">
        <f t="shared" si="0"/>
        <v>229.2</v>
      </c>
    </row>
    <row r="18" spans="2:5" x14ac:dyDescent="0.25">
      <c r="B18" t="s">
        <v>67</v>
      </c>
      <c r="C18" s="4">
        <v>1</v>
      </c>
      <c r="D18" s="2">
        <v>182.35</v>
      </c>
      <c r="E18" s="2">
        <f t="shared" si="0"/>
        <v>182.35</v>
      </c>
    </row>
    <row r="19" spans="2:5" x14ac:dyDescent="0.25">
      <c r="B19" t="s">
        <v>53</v>
      </c>
      <c r="C19" s="4">
        <v>3</v>
      </c>
      <c r="D19" s="2">
        <v>116.22</v>
      </c>
      <c r="E19" s="2">
        <f t="shared" si="0"/>
        <v>348.65999999999997</v>
      </c>
    </row>
    <row r="20" spans="2:5" x14ac:dyDescent="0.25">
      <c r="B20" t="s">
        <v>45</v>
      </c>
      <c r="C20" s="4">
        <v>1</v>
      </c>
      <c r="D20" s="2">
        <v>34.68</v>
      </c>
      <c r="E20" s="2">
        <f t="shared" si="0"/>
        <v>34.68</v>
      </c>
    </row>
    <row r="21" spans="2:5" x14ac:dyDescent="0.25">
      <c r="B21" t="s">
        <v>72</v>
      </c>
      <c r="C21" s="4">
        <v>1</v>
      </c>
      <c r="D21" s="2">
        <v>127.4</v>
      </c>
      <c r="E21" s="2">
        <f t="shared" si="0"/>
        <v>127.4</v>
      </c>
    </row>
    <row r="22" spans="2:5" x14ac:dyDescent="0.25">
      <c r="B22" t="s">
        <v>42</v>
      </c>
      <c r="C22" s="4">
        <v>2</v>
      </c>
      <c r="D22" s="2">
        <v>179.8</v>
      </c>
      <c r="E22" s="2">
        <f t="shared" si="0"/>
        <v>359.6</v>
      </c>
    </row>
    <row r="23" spans="2:5" x14ac:dyDescent="0.25">
      <c r="B23" t="s">
        <v>73</v>
      </c>
      <c r="C23" s="4">
        <v>2</v>
      </c>
      <c r="D23" s="2">
        <v>41.2</v>
      </c>
      <c r="E23" s="2">
        <f t="shared" si="0"/>
        <v>82.4</v>
      </c>
    </row>
    <row r="24" spans="2:5" x14ac:dyDescent="0.25">
      <c r="B24" t="s">
        <v>50</v>
      </c>
      <c r="C24" s="4">
        <v>4</v>
      </c>
      <c r="D24" s="2">
        <v>178</v>
      </c>
      <c r="E24" s="2">
        <f t="shared" si="0"/>
        <v>712</v>
      </c>
    </row>
    <row r="25" spans="2:5" x14ac:dyDescent="0.25">
      <c r="C25" s="4"/>
    </row>
    <row r="26" spans="2:5" x14ac:dyDescent="0.25">
      <c r="C26" s="4"/>
    </row>
    <row r="27" spans="2:5" x14ac:dyDescent="0.25">
      <c r="B27" s="5" t="s">
        <v>109</v>
      </c>
      <c r="C27" s="6"/>
      <c r="D27" s="10"/>
      <c r="E27" s="7">
        <f>SUM(E6:E24)</f>
        <v>31956.13</v>
      </c>
    </row>
    <row r="29" spans="2:5" x14ac:dyDescent="0.25">
      <c r="B29" s="8"/>
      <c r="C29" s="39"/>
      <c r="D29" s="40"/>
      <c r="E29" s="9"/>
    </row>
    <row r="30" spans="2:5" ht="15.75" x14ac:dyDescent="0.25">
      <c r="B30" s="19" t="s">
        <v>0</v>
      </c>
      <c r="C30" s="19" t="s">
        <v>1</v>
      </c>
      <c r="D30" s="20" t="s">
        <v>2</v>
      </c>
      <c r="E30" s="20" t="s">
        <v>3</v>
      </c>
    </row>
    <row r="31" spans="2:5" x14ac:dyDescent="0.25">
      <c r="B31" s="1" t="s">
        <v>105</v>
      </c>
      <c r="C31" s="4"/>
    </row>
    <row r="32" spans="2:5" x14ac:dyDescent="0.25">
      <c r="C32" s="4"/>
    </row>
    <row r="33" spans="2:5" x14ac:dyDescent="0.25">
      <c r="B33" t="s">
        <v>25</v>
      </c>
      <c r="C33" s="4">
        <v>4</v>
      </c>
      <c r="D33" s="2">
        <v>6912.5</v>
      </c>
      <c r="E33" s="2">
        <f>C33*D33</f>
        <v>27650</v>
      </c>
    </row>
    <row r="34" spans="2:5" x14ac:dyDescent="0.25">
      <c r="B34" t="s">
        <v>75</v>
      </c>
      <c r="C34" s="4">
        <v>1</v>
      </c>
      <c r="D34" s="2">
        <v>72.349999999999994</v>
      </c>
      <c r="E34" s="2">
        <f t="shared" ref="E34:E41" si="1">C34*D34</f>
        <v>72.349999999999994</v>
      </c>
    </row>
    <row r="35" spans="2:5" x14ac:dyDescent="0.25">
      <c r="B35" t="s">
        <v>92</v>
      </c>
      <c r="C35" s="4">
        <v>1</v>
      </c>
      <c r="D35" s="2">
        <v>14.9</v>
      </c>
      <c r="E35" s="2">
        <f t="shared" si="1"/>
        <v>14.9</v>
      </c>
    </row>
    <row r="36" spans="2:5" x14ac:dyDescent="0.25">
      <c r="B36" t="s">
        <v>67</v>
      </c>
      <c r="C36" s="4">
        <v>2</v>
      </c>
      <c r="D36" s="2">
        <v>182.35</v>
      </c>
      <c r="E36" s="2">
        <f t="shared" si="1"/>
        <v>364.7</v>
      </c>
    </row>
    <row r="37" spans="2:5" x14ac:dyDescent="0.25">
      <c r="B37" t="s">
        <v>89</v>
      </c>
      <c r="C37" s="4">
        <v>3</v>
      </c>
      <c r="D37" s="2">
        <v>37.25</v>
      </c>
      <c r="E37" s="2">
        <f t="shared" si="1"/>
        <v>111.75</v>
      </c>
    </row>
    <row r="38" spans="2:5" x14ac:dyDescent="0.25">
      <c r="B38" t="s">
        <v>42</v>
      </c>
      <c r="C38" s="4">
        <v>4</v>
      </c>
      <c r="D38" s="2">
        <v>179.8</v>
      </c>
      <c r="E38" s="2">
        <f t="shared" si="1"/>
        <v>719.2</v>
      </c>
    </row>
    <row r="39" spans="2:5" x14ac:dyDescent="0.25">
      <c r="B39" t="s">
        <v>115</v>
      </c>
      <c r="C39" s="4">
        <v>6</v>
      </c>
      <c r="D39" s="2">
        <v>68.900000000000006</v>
      </c>
      <c r="E39" s="2">
        <f t="shared" si="1"/>
        <v>413.40000000000003</v>
      </c>
    </row>
    <row r="40" spans="2:5" x14ac:dyDescent="0.25">
      <c r="B40" t="s">
        <v>72</v>
      </c>
      <c r="C40" s="4">
        <v>6</v>
      </c>
      <c r="D40" s="2">
        <v>127.4</v>
      </c>
      <c r="E40" s="2">
        <f t="shared" si="1"/>
        <v>764.40000000000009</v>
      </c>
    </row>
    <row r="41" spans="2:5" x14ac:dyDescent="0.25">
      <c r="B41" t="s">
        <v>37</v>
      </c>
      <c r="C41" s="4">
        <v>3</v>
      </c>
      <c r="D41" s="2">
        <v>178.8</v>
      </c>
      <c r="E41" s="2">
        <f t="shared" si="1"/>
        <v>536.40000000000009</v>
      </c>
    </row>
    <row r="42" spans="2:5" x14ac:dyDescent="0.25">
      <c r="B42" s="8" t="s">
        <v>109</v>
      </c>
      <c r="C42" s="39"/>
      <c r="D42" s="40"/>
      <c r="E42" s="9">
        <f>SUM(E33:E41)</f>
        <v>30647.100000000006</v>
      </c>
    </row>
    <row r="43" spans="2:5" x14ac:dyDescent="0.25">
      <c r="C43" s="4"/>
    </row>
    <row r="44" spans="2:5" ht="15.75" x14ac:dyDescent="0.25">
      <c r="B44" s="17" t="s">
        <v>103</v>
      </c>
      <c r="C44" s="23"/>
      <c r="D44" s="24"/>
      <c r="E44" s="18">
        <f>SUM(E27,E42)</f>
        <v>62603.23000000001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9F7CF4-4231-4E34-B32A-7AC12EA1C143}">
          <x14:formula1>
            <xm:f>'Services-Produits'!$A$2:$A$80</xm:f>
          </x14:formula1>
          <xm:sqref>B6:B13 B43 B15:B26 B32:B41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DB958-6407-4107-9869-A56AD3824C99}">
  <sheetPr codeName="Feuil10"/>
  <dimension ref="B3:E20"/>
  <sheetViews>
    <sheetView showGridLines="0" workbookViewId="0">
      <selection activeCell="B27" sqref="B27"/>
    </sheetView>
  </sheetViews>
  <sheetFormatPr baseColWidth="10" defaultRowHeight="15" x14ac:dyDescent="0.25"/>
  <cols>
    <col min="2" max="2" width="69.28515625" customWidth="1"/>
    <col min="3" max="3" width="6.42578125" customWidth="1"/>
    <col min="4" max="5" width="10.7109375" customWidth="1"/>
  </cols>
  <sheetData>
    <row r="3" spans="2:5" ht="15.75" x14ac:dyDescent="0.25">
      <c r="B3" s="19" t="s">
        <v>0</v>
      </c>
      <c r="C3" s="19" t="s">
        <v>1</v>
      </c>
      <c r="D3" s="17" t="s">
        <v>2</v>
      </c>
      <c r="E3" s="17" t="s">
        <v>3</v>
      </c>
    </row>
    <row r="4" spans="2:5" x14ac:dyDescent="0.25">
      <c r="B4" s="41" t="s">
        <v>12</v>
      </c>
      <c r="C4" s="4"/>
    </row>
    <row r="5" spans="2:5" x14ac:dyDescent="0.25">
      <c r="C5" s="4"/>
    </row>
    <row r="6" spans="2:5" x14ac:dyDescent="0.25">
      <c r="B6" t="s">
        <v>25</v>
      </c>
      <c r="C6" s="4">
        <v>4</v>
      </c>
      <c r="D6" s="2">
        <v>6912.5</v>
      </c>
      <c r="E6" s="2">
        <f>C6*D6</f>
        <v>27650</v>
      </c>
    </row>
    <row r="7" spans="2:5" x14ac:dyDescent="0.25">
      <c r="B7" t="s">
        <v>43</v>
      </c>
      <c r="C7" s="4">
        <v>3</v>
      </c>
      <c r="D7" s="2">
        <v>229.2</v>
      </c>
      <c r="E7" s="2">
        <f t="shared" ref="E7:E9" si="0">C7*D7</f>
        <v>687.59999999999991</v>
      </c>
    </row>
    <row r="8" spans="2:5" x14ac:dyDescent="0.25">
      <c r="B8" t="s">
        <v>37</v>
      </c>
      <c r="C8" s="4">
        <v>1</v>
      </c>
      <c r="D8" s="2">
        <v>178.8</v>
      </c>
      <c r="E8" s="2">
        <f t="shared" si="0"/>
        <v>178.8</v>
      </c>
    </row>
    <row r="9" spans="2:5" x14ac:dyDescent="0.25">
      <c r="B9" t="s">
        <v>5</v>
      </c>
      <c r="C9" s="4">
        <v>1</v>
      </c>
      <c r="D9" s="2">
        <v>670</v>
      </c>
      <c r="E9" s="2">
        <f t="shared" si="0"/>
        <v>670</v>
      </c>
    </row>
    <row r="10" spans="2:5" x14ac:dyDescent="0.25">
      <c r="C10" s="4"/>
    </row>
    <row r="11" spans="2:5" x14ac:dyDescent="0.25">
      <c r="C11" s="4"/>
    </row>
    <row r="12" spans="2:5" x14ac:dyDescent="0.25">
      <c r="C12" s="4"/>
    </row>
    <row r="13" spans="2:5" x14ac:dyDescent="0.25">
      <c r="C13" s="4"/>
    </row>
    <row r="14" spans="2:5" x14ac:dyDescent="0.25">
      <c r="C14" s="4"/>
    </row>
    <row r="15" spans="2:5" x14ac:dyDescent="0.25">
      <c r="C15" s="4"/>
    </row>
    <row r="16" spans="2:5" x14ac:dyDescent="0.25">
      <c r="C16" s="4"/>
    </row>
    <row r="17" spans="2:5" x14ac:dyDescent="0.25">
      <c r="C17" s="4"/>
    </row>
    <row r="18" spans="2:5" x14ac:dyDescent="0.25">
      <c r="C18" s="4"/>
    </row>
    <row r="19" spans="2:5" x14ac:dyDescent="0.25">
      <c r="C19" s="4"/>
    </row>
    <row r="20" spans="2:5" ht="15.75" x14ac:dyDescent="0.25">
      <c r="B20" s="17" t="s">
        <v>103</v>
      </c>
      <c r="C20" s="23"/>
      <c r="D20" s="23"/>
      <c r="E20" s="22">
        <f>SUM(E6:E19)</f>
        <v>29186.399999999998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0D5E64-3CEC-4EBF-A9EA-199573968E71}">
          <x14:formula1>
            <xm:f>'Services-Produits'!$A$2:$A$80</xm:f>
          </x14:formula1>
          <xm:sqref>B6:B19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8357-09E4-41D6-B224-9C12DA19FEEB}">
  <sheetPr codeName="Feuil11"/>
  <dimension ref="B3:E20"/>
  <sheetViews>
    <sheetView showGridLines="0" workbookViewId="0">
      <selection activeCell="B16" sqref="B16"/>
    </sheetView>
  </sheetViews>
  <sheetFormatPr baseColWidth="10" defaultRowHeight="15" x14ac:dyDescent="0.25"/>
  <cols>
    <col min="2" max="2" width="69.28515625" customWidth="1"/>
    <col min="3" max="3" width="6.42578125" customWidth="1"/>
    <col min="4" max="4" width="10.7109375" style="2" customWidth="1"/>
    <col min="5" max="5" width="10.7109375" customWidth="1"/>
  </cols>
  <sheetData>
    <row r="3" spans="2:5" ht="15.75" x14ac:dyDescent="0.25">
      <c r="B3" s="19" t="s">
        <v>0</v>
      </c>
      <c r="C3" s="19" t="s">
        <v>1</v>
      </c>
      <c r="D3" s="22" t="s">
        <v>2</v>
      </c>
      <c r="E3" s="17" t="s">
        <v>3</v>
      </c>
    </row>
    <row r="4" spans="2:5" ht="15.75" x14ac:dyDescent="0.25">
      <c r="B4" s="3" t="s">
        <v>11</v>
      </c>
      <c r="C4" s="4"/>
    </row>
    <row r="5" spans="2:5" x14ac:dyDescent="0.25">
      <c r="C5" s="4"/>
    </row>
    <row r="6" spans="2:5" x14ac:dyDescent="0.25">
      <c r="B6" t="s">
        <v>25</v>
      </c>
      <c r="C6" s="4">
        <v>4</v>
      </c>
      <c r="D6" s="2">
        <v>6912.5</v>
      </c>
      <c r="E6" s="2">
        <f>C6*D6</f>
        <v>27650</v>
      </c>
    </row>
    <row r="7" spans="2:5" x14ac:dyDescent="0.25">
      <c r="B7" t="s">
        <v>65</v>
      </c>
      <c r="C7" s="4">
        <v>1</v>
      </c>
      <c r="D7" s="2">
        <v>133.61000000000001</v>
      </c>
      <c r="E7" s="2">
        <f t="shared" ref="E7:E11" si="0">C7*D7</f>
        <v>133.61000000000001</v>
      </c>
    </row>
    <row r="8" spans="2:5" x14ac:dyDescent="0.25">
      <c r="B8" t="s">
        <v>73</v>
      </c>
      <c r="C8" s="4">
        <v>1</v>
      </c>
      <c r="D8" s="2">
        <v>41.2</v>
      </c>
      <c r="E8" s="2">
        <f t="shared" si="0"/>
        <v>41.2</v>
      </c>
    </row>
    <row r="9" spans="2:5" x14ac:dyDescent="0.25">
      <c r="B9" t="s">
        <v>75</v>
      </c>
      <c r="C9" s="4">
        <v>1</v>
      </c>
      <c r="D9" s="2">
        <v>72.349999999999994</v>
      </c>
      <c r="E9" s="2">
        <f t="shared" si="0"/>
        <v>72.349999999999994</v>
      </c>
    </row>
    <row r="10" spans="2:5" x14ac:dyDescent="0.25">
      <c r="B10" t="s">
        <v>54</v>
      </c>
      <c r="C10" s="4">
        <v>1</v>
      </c>
      <c r="D10" s="2">
        <v>183.51</v>
      </c>
      <c r="E10" s="2">
        <f t="shared" si="0"/>
        <v>183.51</v>
      </c>
    </row>
    <row r="11" spans="2:5" x14ac:dyDescent="0.25">
      <c r="B11" t="s">
        <v>37</v>
      </c>
      <c r="C11" s="4">
        <v>1</v>
      </c>
      <c r="D11" s="2">
        <v>178.8</v>
      </c>
      <c r="E11" s="2">
        <f t="shared" si="0"/>
        <v>178.8</v>
      </c>
    </row>
    <row r="12" spans="2:5" x14ac:dyDescent="0.25">
      <c r="C12" s="4"/>
    </row>
    <row r="13" spans="2:5" x14ac:dyDescent="0.25">
      <c r="C13" s="4"/>
    </row>
    <row r="14" spans="2:5" x14ac:dyDescent="0.25">
      <c r="C14" s="4"/>
    </row>
    <row r="15" spans="2:5" x14ac:dyDescent="0.25">
      <c r="C15" s="4"/>
    </row>
    <row r="16" spans="2:5" x14ac:dyDescent="0.25">
      <c r="C16" s="4"/>
    </row>
    <row r="17" spans="2:5" x14ac:dyDescent="0.25">
      <c r="C17" s="4"/>
    </row>
    <row r="18" spans="2:5" x14ac:dyDescent="0.25">
      <c r="C18" s="4"/>
    </row>
    <row r="19" spans="2:5" x14ac:dyDescent="0.25">
      <c r="C19" s="4"/>
    </row>
    <row r="20" spans="2:5" ht="15.75" x14ac:dyDescent="0.25">
      <c r="B20" s="17" t="s">
        <v>103</v>
      </c>
      <c r="C20" s="6"/>
      <c r="D20" s="10"/>
      <c r="E20" s="18">
        <f>SUM(E6:E19)</f>
        <v>28259.469999999998</v>
      </c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302B950-5458-47BC-B8B1-EC0A6A1A2A7C}">
          <x14:formula1>
            <xm:f>'Services-Produits'!$A$2:$A$100</xm:f>
          </x14:formula1>
          <xm:sqref>B6:B19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Salim Lan Jaya Liem</vt:lpstr>
      <vt:lpstr>Samuel Rusli</vt:lpstr>
      <vt:lpstr>Dobias Iskandar</vt:lpstr>
      <vt:lpstr>Prof. Deddy Prosetyo</vt:lpstr>
      <vt:lpstr>Armand Wahyudi Hartono</vt:lpstr>
      <vt:lpstr>Adex Yudiswan</vt:lpstr>
      <vt:lpstr>Wahyu Widada</vt:lpstr>
      <vt:lpstr>Muljadi Tjahjono</vt:lpstr>
      <vt:lpstr>Samuel Bob</vt:lpstr>
      <vt:lpstr>Aqus Andriyanto</vt:lpstr>
      <vt:lpstr>Yuldi Yusman</vt:lpstr>
      <vt:lpstr>Wisnu Hermawan</vt:lpstr>
      <vt:lpstr>Herman Herry Adranacus</vt:lpstr>
      <vt:lpstr>Services-Produits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2023-12-08T14:14:20Z</dcterms:created>
  <dcterms:modified xsi:type="dcterms:W3CDTF">2023-12-12T12:28:34Z</dcterms:modified>
</cp:coreProperties>
</file>