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erso\Lily\Factures\"/>
    </mc:Choice>
  </mc:AlternateContent>
  <xr:revisionPtr revIDLastSave="0" documentId="8_{2858BF9B-37B9-4DAC-9E28-C161ABEB9D86}" xr6:coauthVersionLast="47" xr6:coauthVersionMax="47" xr10:uidLastSave="{00000000-0000-0000-0000-000000000000}"/>
  <bookViews>
    <workbookView xWindow="2730" yWindow="930" windowWidth="15135" windowHeight="15270" xr2:uid="{3F96A2B2-28A8-46A0-812D-C407A54347BC}"/>
  </bookViews>
  <sheets>
    <sheet name="Chan Choi Moi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7" i="1" l="1"/>
  <c r="C36" i="1"/>
  <c r="D36" i="1" s="1"/>
  <c r="C35" i="1"/>
  <c r="D35" i="1" s="1"/>
  <c r="C34" i="1"/>
  <c r="D34" i="1" s="1"/>
  <c r="C33" i="1"/>
  <c r="D33" i="1" s="1"/>
  <c r="C32" i="1"/>
  <c r="D32" i="1" s="1"/>
  <c r="C31" i="1"/>
  <c r="D31" i="1" s="1"/>
  <c r="C30" i="1"/>
  <c r="D30" i="1" s="1"/>
  <c r="C29" i="1"/>
  <c r="D29" i="1" s="1"/>
  <c r="C28" i="1"/>
  <c r="D28" i="1" s="1"/>
  <c r="C27" i="1"/>
  <c r="D27" i="1" s="1"/>
  <c r="C26" i="1"/>
  <c r="D26" i="1" s="1"/>
  <c r="C25" i="1"/>
  <c r="D25" i="1" s="1"/>
  <c r="C24" i="1"/>
  <c r="D24" i="1" s="1"/>
  <c r="C23" i="1"/>
  <c r="D23" i="1" s="1"/>
  <c r="C22" i="1"/>
  <c r="D22" i="1" s="1"/>
  <c r="C21" i="1"/>
  <c r="D21" i="1" s="1"/>
  <c r="C20" i="1"/>
  <c r="D20" i="1" s="1"/>
  <c r="C19" i="1"/>
  <c r="D19" i="1" s="1"/>
  <c r="C18" i="1"/>
  <c r="D18" i="1" s="1"/>
  <c r="C17" i="1"/>
  <c r="D17" i="1" s="1"/>
  <c r="D38" i="1" l="1"/>
</calcChain>
</file>

<file path=xl/sharedStrings.xml><?xml version="1.0" encoding="utf-8"?>
<sst xmlns="http://schemas.openxmlformats.org/spreadsheetml/2006/main" count="28" uniqueCount="28">
  <si>
    <t>Invoice: 55H-0231104</t>
  </si>
  <si>
    <t xml:space="preserve">                  22.12.2023</t>
  </si>
  <si>
    <t>Treatment by</t>
  </si>
  <si>
    <t>Dr. Roger Gmür</t>
  </si>
  <si>
    <t>Zürich</t>
  </si>
  <si>
    <t>Mrs. Chan Choi Moi</t>
  </si>
  <si>
    <t>Jakarta</t>
  </si>
  <si>
    <t>Indonesia</t>
  </si>
  <si>
    <t>Description</t>
  </si>
  <si>
    <t>Qty</t>
  </si>
  <si>
    <t>Price</t>
  </si>
  <si>
    <t>Amount</t>
  </si>
  <si>
    <t>Patient: Chan Choi Moi, F, 28.04.1972</t>
  </si>
  <si>
    <t>Gut Microbiome Therapy</t>
  </si>
  <si>
    <t>Vit D3</t>
  </si>
  <si>
    <t>Biotin</t>
  </si>
  <si>
    <t>E-Inject</t>
  </si>
  <si>
    <t>Neuro Amino</t>
  </si>
  <si>
    <t>Vit, B Komplex</t>
  </si>
  <si>
    <t>Fermanose</t>
  </si>
  <si>
    <t>Hydroxiprolin</t>
  </si>
  <si>
    <t>Gynophilus</t>
  </si>
  <si>
    <t>Magentropfen</t>
  </si>
  <si>
    <t>Magnesium 1000 mg</t>
  </si>
  <si>
    <t>Q10 i.v. sensitive</t>
  </si>
  <si>
    <t>Resveratrol</t>
  </si>
  <si>
    <t>Total in CHF</t>
  </si>
  <si>
    <t>Thank you very much for your trust!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</si>
</sst>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center"/>
    </xf>
    <xf numFmtId="4" fontId="0" fillId="0" borderId="0" xfId="0" applyNumberFormat="1"/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7239</xdr:rowOff>
    </xdr:from>
    <xdr:to>
      <xdr:col>0</xdr:col>
      <xdr:colOff>2828925</xdr:colOff>
      <xdr:row>49</xdr:row>
      <xdr:rowOff>47783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599468CB-D004-44DA-B144-A5C6566E0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474964"/>
          <a:ext cx="2828925" cy="9930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Perso\Lily\Modele%20invoice%20Swiss%20Microbiome\Modele%20Excel-proto-1.xlsm" TargetMode="External"/><Relationship Id="rId1" Type="http://schemas.openxmlformats.org/officeDocument/2006/relationships/externalLinkPath" Target="/Perso/Lily/Modele%20invoice%20Swiss%20Microbiome/Modele%20Excel-proto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ervices-Produits"/>
      <sheetName val="Reference"/>
      <sheetName val="Patients"/>
      <sheetName val="Chan Choi Moi"/>
      <sheetName val="Muhamad Mardiono"/>
    </sheetNames>
    <sheetDataSet>
      <sheetData sheetId="0">
        <row r="1">
          <cell r="A1" t="str">
            <v>Produit</v>
          </cell>
          <cell r="B1" t="str">
            <v>Price</v>
          </cell>
        </row>
        <row r="2">
          <cell r="A2" t="str">
            <v>Abbott Freestyle 2</v>
          </cell>
          <cell r="B2">
            <v>91.4</v>
          </cell>
        </row>
        <row r="3">
          <cell r="A3" t="str">
            <v>Abbott Sensor</v>
          </cell>
          <cell r="B3">
            <v>65.3</v>
          </cell>
        </row>
        <row r="4">
          <cell r="A4" t="str">
            <v>Bactoflor</v>
          </cell>
          <cell r="B4">
            <v>69.8</v>
          </cell>
        </row>
        <row r="5">
          <cell r="A5" t="str">
            <v>Biotin</v>
          </cell>
          <cell r="B5">
            <v>37.25</v>
          </cell>
        </row>
        <row r="6">
          <cell r="A6" t="str">
            <v>Biotin + NaCl</v>
          </cell>
          <cell r="B6">
            <v>37.25</v>
          </cell>
        </row>
        <row r="7">
          <cell r="A7" t="str">
            <v>B-Kompleks</v>
          </cell>
          <cell r="B7">
            <v>46.8</v>
          </cell>
        </row>
        <row r="8">
          <cell r="A8" t="str">
            <v>Black cumin capsules</v>
          </cell>
          <cell r="B8">
            <v>34.799999999999997</v>
          </cell>
        </row>
        <row r="9">
          <cell r="A9" t="str">
            <v>Bosvene Akba</v>
          </cell>
          <cell r="B9">
            <v>215.11</v>
          </cell>
        </row>
        <row r="10">
          <cell r="A10" t="str">
            <v>Cholin Inject</v>
          </cell>
          <cell r="B10">
            <v>43</v>
          </cell>
        </row>
        <row r="11">
          <cell r="A11" t="str">
            <v>C-Intercell 650 mg Vitamin C, 90 Kapseln</v>
          </cell>
          <cell r="B11">
            <v>27.99</v>
          </cell>
        </row>
        <row r="12">
          <cell r="A12" t="str">
            <v>Curcumin + NaCl 0,9%</v>
          </cell>
          <cell r="B12">
            <v>116.22</v>
          </cell>
        </row>
        <row r="13">
          <cell r="A13" t="str">
            <v>Curcumin 150 mg</v>
          </cell>
          <cell r="B13">
            <v>229.2</v>
          </cell>
        </row>
        <row r="14">
          <cell r="A14" t="str">
            <v>curcumin 75 mg</v>
          </cell>
          <cell r="B14">
            <v>116.22</v>
          </cell>
        </row>
        <row r="15">
          <cell r="A15" t="str">
            <v>E-Inject</v>
          </cell>
          <cell r="B15">
            <v>41.2</v>
          </cell>
        </row>
        <row r="16">
          <cell r="A16" t="str">
            <v>Epinativ Injection</v>
          </cell>
          <cell r="B16">
            <v>133.61000000000001</v>
          </cell>
        </row>
        <row r="17">
          <cell r="A17" t="str">
            <v>Face treatment Chin contouring</v>
          </cell>
          <cell r="B17">
            <v>600</v>
          </cell>
        </row>
        <row r="18">
          <cell r="A18" t="str">
            <v>Fermanose</v>
          </cell>
          <cell r="B18">
            <v>46.2</v>
          </cell>
        </row>
        <row r="19">
          <cell r="A19" t="str">
            <v>Fiber-Intercell</v>
          </cell>
          <cell r="B19">
            <v>40.49</v>
          </cell>
        </row>
        <row r="20">
          <cell r="A20" t="str">
            <v>Gut Microbiome Therapy</v>
          </cell>
          <cell r="B20">
            <v>6912.5</v>
          </cell>
        </row>
        <row r="21">
          <cell r="A21" t="str">
            <v>Gynophilus</v>
          </cell>
          <cell r="B21">
            <v>19.8</v>
          </cell>
        </row>
        <row r="22">
          <cell r="A22" t="str">
            <v>Gynophylus</v>
          </cell>
          <cell r="B22">
            <v>19.8</v>
          </cell>
        </row>
        <row r="23">
          <cell r="A23" t="str">
            <v>Hepar</v>
          </cell>
          <cell r="B23">
            <v>43.7</v>
          </cell>
        </row>
        <row r="24">
          <cell r="A24" t="str">
            <v>Hydroxiprolin</v>
          </cell>
          <cell r="B24">
            <v>68.900000000000006</v>
          </cell>
        </row>
        <row r="25">
          <cell r="A25" t="str">
            <v>Hypericin</v>
          </cell>
          <cell r="B25">
            <v>198.7</v>
          </cell>
        </row>
        <row r="26">
          <cell r="A26" t="str">
            <v>Immunocare</v>
          </cell>
          <cell r="B26">
            <v>220</v>
          </cell>
        </row>
        <row r="27">
          <cell r="A27" t="str">
            <v>Immunocare, personalised</v>
          </cell>
          <cell r="B27">
            <v>195.7</v>
          </cell>
        </row>
        <row r="28">
          <cell r="A28" t="str">
            <v>Infraorbital</v>
          </cell>
          <cell r="B28">
            <v>600</v>
          </cell>
        </row>
        <row r="29">
          <cell r="A29" t="str">
            <v>Infusion: Curcumin 75 mg</v>
          </cell>
          <cell r="B29">
            <v>116.22</v>
          </cell>
        </row>
        <row r="30">
          <cell r="A30" t="str">
            <v>Infusion: Nicotiamide</v>
          </cell>
          <cell r="B30">
            <v>179.8</v>
          </cell>
        </row>
        <row r="31">
          <cell r="A31" t="str">
            <v>Infusion: Shoga Öl</v>
          </cell>
          <cell r="B31">
            <v>670</v>
          </cell>
        </row>
        <row r="32">
          <cell r="A32" t="str">
            <v>Jantung (Herz)</v>
          </cell>
          <cell r="B32">
            <v>584.5</v>
          </cell>
        </row>
        <row r="33">
          <cell r="A33" t="str">
            <v>K2 &amp; D3</v>
          </cell>
          <cell r="B33">
            <v>34.700000000000003</v>
          </cell>
        </row>
        <row r="34">
          <cell r="A34" t="str">
            <v>Kantong kemih (Harnblase)</v>
          </cell>
          <cell r="B34">
            <v>381.35</v>
          </cell>
        </row>
        <row r="35">
          <cell r="A35" t="str">
            <v>Laetia</v>
          </cell>
          <cell r="B35">
            <v>45.3</v>
          </cell>
        </row>
        <row r="36">
          <cell r="A36" t="str">
            <v>Liserotota</v>
          </cell>
          <cell r="B36">
            <v>345.3</v>
          </cell>
        </row>
        <row r="37">
          <cell r="A37" t="str">
            <v>Liv 52</v>
          </cell>
          <cell r="B37">
            <v>14.9</v>
          </cell>
        </row>
        <row r="38">
          <cell r="A38" t="str">
            <v>Magentropfen</v>
          </cell>
          <cell r="B38">
            <v>23</v>
          </cell>
        </row>
        <row r="39">
          <cell r="A39" t="str">
            <v>Magnesium</v>
          </cell>
          <cell r="B39">
            <v>25.45</v>
          </cell>
        </row>
        <row r="40">
          <cell r="A40" t="str">
            <v>Magnesium 1000 mg</v>
          </cell>
          <cell r="B40">
            <v>34.68</v>
          </cell>
        </row>
        <row r="41">
          <cell r="A41" t="str">
            <v>Magnesium Intercell</v>
          </cell>
          <cell r="B41">
            <v>15.1</v>
          </cell>
        </row>
        <row r="42">
          <cell r="A42" t="str">
            <v>Memoserin 90 Kapseln</v>
          </cell>
          <cell r="B42">
            <v>67.7</v>
          </cell>
        </row>
        <row r="43">
          <cell r="A43" t="str">
            <v>Microbiome</v>
          </cell>
          <cell r="B43">
            <v>74.95</v>
          </cell>
        </row>
        <row r="44">
          <cell r="A44" t="str">
            <v>Microbiome body lotion</v>
          </cell>
          <cell r="B44">
            <v>29.9</v>
          </cell>
        </row>
        <row r="45">
          <cell r="A45" t="str">
            <v>Microcare 4 months</v>
          </cell>
          <cell r="B45">
            <v>571.04999999999995</v>
          </cell>
        </row>
        <row r="46">
          <cell r="A46" t="str">
            <v>Microniome face serum</v>
          </cell>
          <cell r="B46">
            <v>69.900000000000006</v>
          </cell>
        </row>
        <row r="47">
          <cell r="A47" t="str">
            <v>Muskulatur (Otot)</v>
          </cell>
          <cell r="B47">
            <v>286.39999999999998</v>
          </cell>
        </row>
        <row r="48">
          <cell r="A48" t="str">
            <v>NAD+</v>
          </cell>
          <cell r="B48">
            <v>219.66</v>
          </cell>
        </row>
        <row r="49">
          <cell r="A49" t="str">
            <v>Neuro Amino</v>
          </cell>
          <cell r="B49">
            <v>163.19999999999999</v>
          </cell>
        </row>
        <row r="50">
          <cell r="A50" t="str">
            <v>Nicotinamide</v>
          </cell>
          <cell r="B50">
            <v>179.8</v>
          </cell>
        </row>
        <row r="51">
          <cell r="A51" t="str">
            <v>NMN, Rapamune, Sildenafil &amp; Tadalafil</v>
          </cell>
          <cell r="B51">
            <v>67.8</v>
          </cell>
        </row>
        <row r="52">
          <cell r="A52" t="str">
            <v>Oliphenolia</v>
          </cell>
          <cell r="B52">
            <v>183.51</v>
          </cell>
        </row>
        <row r="53">
          <cell r="A53" t="str">
            <v>Oliphenolia + NaCl 0,9% 150 ml</v>
          </cell>
          <cell r="B53">
            <v>183.51</v>
          </cell>
        </row>
        <row r="54">
          <cell r="A54" t="str">
            <v>Omega 7</v>
          </cell>
          <cell r="B54">
            <v>82.6</v>
          </cell>
        </row>
        <row r="55">
          <cell r="A55" t="str">
            <v>Omega 7.0</v>
          </cell>
          <cell r="B55">
            <v>81.349999999999994</v>
          </cell>
        </row>
        <row r="56">
          <cell r="A56" t="str">
            <v>Otak kecil (Kleinhirn)</v>
          </cell>
          <cell r="B56">
            <v>288</v>
          </cell>
        </row>
        <row r="57">
          <cell r="A57" t="str">
            <v>Ozempic</v>
          </cell>
          <cell r="B57">
            <v>129.80000000000001</v>
          </cell>
        </row>
        <row r="58">
          <cell r="A58" t="str">
            <v>Phenylalanine</v>
          </cell>
          <cell r="B58">
            <v>106.4</v>
          </cell>
        </row>
        <row r="59">
          <cell r="A59" t="str">
            <v>Phospolipide</v>
          </cell>
          <cell r="B59">
            <v>31.28</v>
          </cell>
        </row>
        <row r="60">
          <cell r="A60" t="str">
            <v>Prodigest</v>
          </cell>
          <cell r="B60">
            <v>72.349999999999994</v>
          </cell>
        </row>
        <row r="61">
          <cell r="A61" t="str">
            <v>Q10 i.v. sensitive</v>
          </cell>
          <cell r="B61">
            <v>178.8</v>
          </cell>
        </row>
        <row r="62">
          <cell r="A62" t="str">
            <v>Reservatrol + NaCl 0,9% 300 ml</v>
          </cell>
          <cell r="B62">
            <v>178</v>
          </cell>
        </row>
        <row r="63">
          <cell r="A63" t="str">
            <v>Resveratrol</v>
          </cell>
          <cell r="B63">
            <v>178</v>
          </cell>
        </row>
        <row r="64">
          <cell r="A64" t="str">
            <v>Riboflavin</v>
          </cell>
          <cell r="B64">
            <v>127.4</v>
          </cell>
        </row>
        <row r="65">
          <cell r="A65" t="str">
            <v>RNA</v>
          </cell>
          <cell r="B65">
            <v>516.70000000000005</v>
          </cell>
        </row>
        <row r="66">
          <cell r="A66" t="str">
            <v>RNA Heart</v>
          </cell>
          <cell r="B66">
            <v>516.70000000000005</v>
          </cell>
        </row>
        <row r="67">
          <cell r="A67" t="str">
            <v>RNA Injections 4 vials</v>
          </cell>
          <cell r="B67">
            <v>516.70000000000005</v>
          </cell>
        </row>
        <row r="68">
          <cell r="A68" t="str">
            <v>RNA Thymus</v>
          </cell>
          <cell r="B68">
            <v>516.70000000000005</v>
          </cell>
        </row>
        <row r="69">
          <cell r="A69" t="str">
            <v>Salvans</v>
          </cell>
          <cell r="B69">
            <v>13.05</v>
          </cell>
        </row>
        <row r="70">
          <cell r="A70" t="str">
            <v>Selenium</v>
          </cell>
          <cell r="B70">
            <v>41.6</v>
          </cell>
        </row>
        <row r="71">
          <cell r="A71" t="str">
            <v>Senolytics mixture</v>
          </cell>
          <cell r="B71">
            <v>670</v>
          </cell>
        </row>
        <row r="72">
          <cell r="A72" t="str">
            <v>Senolytics Mixture</v>
          </cell>
          <cell r="B72">
            <v>670</v>
          </cell>
        </row>
        <row r="73">
          <cell r="A73" t="str">
            <v>Spermidin</v>
          </cell>
          <cell r="B73">
            <v>182.35</v>
          </cell>
        </row>
        <row r="74">
          <cell r="A74" t="str">
            <v>Tadalafil-Mepha 10 mg</v>
          </cell>
          <cell r="B74">
            <v>115</v>
          </cell>
        </row>
        <row r="75">
          <cell r="A75" t="str">
            <v>Tadalafil-Mepha 2.5 mg</v>
          </cell>
          <cell r="B75">
            <v>115</v>
          </cell>
        </row>
        <row r="76">
          <cell r="A76" t="str">
            <v>Tadalafil-Mepha 5 mg</v>
          </cell>
          <cell r="B76">
            <v>115</v>
          </cell>
        </row>
        <row r="77">
          <cell r="A77" t="str">
            <v>Tamsulosin Retard</v>
          </cell>
          <cell r="B77">
            <v>59.58</v>
          </cell>
        </row>
        <row r="78">
          <cell r="A78" t="str">
            <v xml:space="preserve">Testicle </v>
          </cell>
          <cell r="B78">
            <v>372.45</v>
          </cell>
        </row>
        <row r="79">
          <cell r="A79" t="str">
            <v>Thymus</v>
          </cell>
          <cell r="B79">
            <v>516.70000000000005</v>
          </cell>
        </row>
        <row r="80">
          <cell r="A80" t="str">
            <v>Ventrisana</v>
          </cell>
          <cell r="B80">
            <v>19.2</v>
          </cell>
        </row>
        <row r="81">
          <cell r="A81" t="str">
            <v>Vistabel 3 zones</v>
          </cell>
          <cell r="B81">
            <v>750</v>
          </cell>
        </row>
        <row r="82">
          <cell r="A82" t="str">
            <v>Vit C</v>
          </cell>
          <cell r="B82">
            <v>27.99</v>
          </cell>
        </row>
        <row r="83">
          <cell r="A83" t="str">
            <v>Vit D3</v>
          </cell>
          <cell r="B83">
            <v>37</v>
          </cell>
        </row>
        <row r="84">
          <cell r="A84" t="str">
            <v>Vit D3</v>
          </cell>
          <cell r="B84">
            <v>29.8</v>
          </cell>
        </row>
        <row r="85">
          <cell r="A85" t="str">
            <v>Vit E Inject I.M.</v>
          </cell>
        </row>
        <row r="86">
          <cell r="A86" t="str">
            <v>Vit, B Komplex</v>
          </cell>
          <cell r="B86">
            <v>46.8</v>
          </cell>
        </row>
        <row r="87">
          <cell r="A87" t="str">
            <v>Vit. C, Zn</v>
          </cell>
          <cell r="B87">
            <v>21.4</v>
          </cell>
        </row>
        <row r="88">
          <cell r="A88" t="str">
            <v>Vit. E IM</v>
          </cell>
        </row>
        <row r="89">
          <cell r="A89" t="str">
            <v>Vit-C Intercell</v>
          </cell>
          <cell r="B89">
            <v>27.99</v>
          </cell>
        </row>
        <row r="90">
          <cell r="A90" t="str">
            <v>Xanax</v>
          </cell>
          <cell r="B90">
            <v>42.7</v>
          </cell>
        </row>
        <row r="91">
          <cell r="A91" t="str">
            <v>Zentra inject</v>
          </cell>
          <cell r="B91">
            <v>60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2F42-67E3-47B7-B0C0-D8AA6D2A0926}">
  <sheetPr codeName="Feuil4"/>
  <dimension ref="A1:L40"/>
  <sheetViews>
    <sheetView showGridLines="0" tabSelected="1" workbookViewId="0">
      <selection activeCell="A34" sqref="A34"/>
    </sheetView>
  </sheetViews>
  <sheetFormatPr baseColWidth="10" defaultRowHeight="15" x14ac:dyDescent="0.25"/>
  <cols>
    <col min="1" max="1" width="58" customWidth="1"/>
    <col min="2" max="2" width="6.5703125" customWidth="1"/>
    <col min="3" max="4" width="10.7109375" customWidth="1"/>
    <col min="12" max="12" width="36.5703125" customWidth="1"/>
  </cols>
  <sheetData>
    <row r="1" spans="1:12" x14ac:dyDescent="0.25">
      <c r="L1" s="1"/>
    </row>
    <row r="2" spans="1:12" x14ac:dyDescent="0.25">
      <c r="L2" s="2"/>
    </row>
    <row r="3" spans="1:12" ht="17.25" customHeight="1" x14ac:dyDescent="0.3">
      <c r="A3" s="3" t="s">
        <v>0</v>
      </c>
      <c r="L3" s="2"/>
    </row>
    <row r="4" spans="1:12" ht="12.75" customHeight="1" x14ac:dyDescent="0.25">
      <c r="A4" s="4" t="s">
        <v>1</v>
      </c>
      <c r="L4" s="2"/>
    </row>
    <row r="5" spans="1:12" ht="15.75" x14ac:dyDescent="0.25">
      <c r="A5" s="5"/>
      <c r="C5" t="s">
        <v>2</v>
      </c>
    </row>
    <row r="6" spans="1:12" x14ac:dyDescent="0.25">
      <c r="C6" t="s">
        <v>3</v>
      </c>
    </row>
    <row r="7" spans="1:12" x14ac:dyDescent="0.25">
      <c r="C7" t="s">
        <v>4</v>
      </c>
    </row>
    <row r="9" spans="1:12" ht="15" customHeight="1" x14ac:dyDescent="0.25">
      <c r="A9" s="6" t="s">
        <v>5</v>
      </c>
    </row>
    <row r="10" spans="1:12" x14ac:dyDescent="0.25">
      <c r="A10" s="6" t="s">
        <v>6</v>
      </c>
    </row>
    <row r="11" spans="1:12" ht="18.75" customHeight="1" x14ac:dyDescent="0.25">
      <c r="A11" s="6" t="s">
        <v>7</v>
      </c>
    </row>
    <row r="12" spans="1:12" ht="15.75" customHeight="1" x14ac:dyDescent="0.25">
      <c r="A12" s="6"/>
    </row>
    <row r="14" spans="1:12" ht="15.75" x14ac:dyDescent="0.25">
      <c r="A14" s="7" t="s">
        <v>8</v>
      </c>
      <c r="B14" s="7" t="s">
        <v>9</v>
      </c>
      <c r="C14" s="8" t="s">
        <v>10</v>
      </c>
      <c r="D14" s="9" t="s">
        <v>11</v>
      </c>
    </row>
    <row r="15" spans="1:12" x14ac:dyDescent="0.25">
      <c r="A15" s="10" t="s">
        <v>12</v>
      </c>
      <c r="B15" s="11"/>
      <c r="C15" s="12"/>
    </row>
    <row r="16" spans="1:12" x14ac:dyDescent="0.25">
      <c r="B16" s="11"/>
      <c r="C16" s="12"/>
    </row>
    <row r="17" spans="1:4" x14ac:dyDescent="0.25">
      <c r="A17" t="s">
        <v>13</v>
      </c>
      <c r="B17" s="11">
        <v>4</v>
      </c>
      <c r="C17" s="12">
        <f>IFERROR(VLOOKUP(A17,'[1]Services-Produits'!A1:B120,2,FALSE),"")</f>
        <v>6912.5</v>
      </c>
      <c r="D17" s="12">
        <f>IFERROR(B17*C17,"")</f>
        <v>27650</v>
      </c>
    </row>
    <row r="18" spans="1:4" x14ac:dyDescent="0.25">
      <c r="A18" t="s">
        <v>14</v>
      </c>
      <c r="B18" s="11">
        <v>1</v>
      </c>
      <c r="C18" s="12">
        <f>IFERROR(VLOOKUP(A18,'[1]Services-Produits'!A2:B121,2,FALSE),"")</f>
        <v>37</v>
      </c>
      <c r="D18" s="12">
        <f t="shared" ref="D18:D36" si="0">IFERROR(B18*C18,"")</f>
        <v>37</v>
      </c>
    </row>
    <row r="19" spans="1:4" x14ac:dyDescent="0.25">
      <c r="A19" t="s">
        <v>15</v>
      </c>
      <c r="B19" s="11">
        <v>1</v>
      </c>
      <c r="C19" s="12">
        <f>IFERROR(VLOOKUP(A19,'[1]Services-Produits'!A3:B122,2,FALSE),"")</f>
        <v>37.25</v>
      </c>
      <c r="D19" s="12">
        <f t="shared" si="0"/>
        <v>37.25</v>
      </c>
    </row>
    <row r="20" spans="1:4" x14ac:dyDescent="0.25">
      <c r="A20" t="s">
        <v>16</v>
      </c>
      <c r="B20" s="11">
        <v>1</v>
      </c>
      <c r="C20" s="12">
        <f>IFERROR(VLOOKUP(A20,'[1]Services-Produits'!A4:B123,2,FALSE),"")</f>
        <v>41.2</v>
      </c>
      <c r="D20" s="12">
        <f t="shared" si="0"/>
        <v>41.2</v>
      </c>
    </row>
    <row r="21" spans="1:4" x14ac:dyDescent="0.25">
      <c r="A21" t="s">
        <v>17</v>
      </c>
      <c r="B21" s="11">
        <v>8</v>
      </c>
      <c r="C21" s="12">
        <f>IFERROR(VLOOKUP(A21,'[1]Services-Produits'!A5:B124,2,FALSE),"")</f>
        <v>163.19999999999999</v>
      </c>
      <c r="D21" s="12">
        <f t="shared" si="0"/>
        <v>1305.5999999999999</v>
      </c>
    </row>
    <row r="22" spans="1:4" x14ac:dyDescent="0.25">
      <c r="A22" t="s">
        <v>18</v>
      </c>
      <c r="B22" s="11">
        <v>1</v>
      </c>
      <c r="C22" s="12">
        <f>IFERROR(VLOOKUP(A22,'[1]Services-Produits'!A6:B125,2,FALSE),"")</f>
        <v>46.8</v>
      </c>
      <c r="D22" s="12">
        <f t="shared" si="0"/>
        <v>46.8</v>
      </c>
    </row>
    <row r="23" spans="1:4" x14ac:dyDescent="0.25">
      <c r="A23" t="s">
        <v>19</v>
      </c>
      <c r="B23" s="11">
        <v>2</v>
      </c>
      <c r="C23" s="12">
        <f>IFERROR(VLOOKUP(A23,'[1]Services-Produits'!A7:B126,2,FALSE),"")</f>
        <v>46.2</v>
      </c>
      <c r="D23" s="12">
        <f t="shared" si="0"/>
        <v>92.4</v>
      </c>
    </row>
    <row r="24" spans="1:4" x14ac:dyDescent="0.25">
      <c r="A24" t="s">
        <v>20</v>
      </c>
      <c r="B24" s="11">
        <v>1</v>
      </c>
      <c r="C24" s="12">
        <f>IFERROR(VLOOKUP(A24,'[1]Services-Produits'!A8:B127,2,FALSE),"")</f>
        <v>68.900000000000006</v>
      </c>
      <c r="D24" s="12">
        <f t="shared" si="0"/>
        <v>68.900000000000006</v>
      </c>
    </row>
    <row r="25" spans="1:4" x14ac:dyDescent="0.25">
      <c r="A25" t="s">
        <v>21</v>
      </c>
      <c r="B25" s="11">
        <v>1</v>
      </c>
      <c r="C25" s="12">
        <f>IFERROR(VLOOKUP(A25,'[1]Services-Produits'!A9:B128,2,FALSE),"")</f>
        <v>19.8</v>
      </c>
      <c r="D25" s="12">
        <f t="shared" si="0"/>
        <v>19.8</v>
      </c>
    </row>
    <row r="26" spans="1:4" x14ac:dyDescent="0.25">
      <c r="A26" t="s">
        <v>22</v>
      </c>
      <c r="B26" s="11">
        <v>1</v>
      </c>
      <c r="C26" s="12">
        <f>IFERROR(VLOOKUP(A26,'[1]Services-Produits'!A10:B129,2,FALSE),"")</f>
        <v>23</v>
      </c>
      <c r="D26" s="12">
        <f t="shared" si="0"/>
        <v>23</v>
      </c>
    </row>
    <row r="27" spans="1:4" x14ac:dyDescent="0.25">
      <c r="A27" t="s">
        <v>23</v>
      </c>
      <c r="B27" s="11">
        <v>1</v>
      </c>
      <c r="C27" s="12">
        <f>IFERROR(VLOOKUP(A27,'[1]Services-Produits'!A11:B130,2,FALSE),"")</f>
        <v>34.68</v>
      </c>
      <c r="D27" s="12">
        <f t="shared" si="0"/>
        <v>34.68</v>
      </c>
    </row>
    <row r="28" spans="1:4" x14ac:dyDescent="0.25">
      <c r="A28" t="s">
        <v>24</v>
      </c>
      <c r="B28" s="11">
        <v>5</v>
      </c>
      <c r="C28" s="12">
        <f>IFERROR(VLOOKUP(A28,'[1]Services-Produits'!A12:B131,2,FALSE),"")</f>
        <v>178.8</v>
      </c>
      <c r="D28" s="12">
        <f t="shared" si="0"/>
        <v>894</v>
      </c>
    </row>
    <row r="29" spans="1:4" x14ac:dyDescent="0.25">
      <c r="A29" t="s">
        <v>25</v>
      </c>
      <c r="B29" s="11">
        <v>8</v>
      </c>
      <c r="C29" s="12">
        <f>IFERROR(VLOOKUP(A29,'[1]Services-Produits'!A13:B132,2,FALSE),"")</f>
        <v>178</v>
      </c>
      <c r="D29" s="12">
        <f t="shared" si="0"/>
        <v>1424</v>
      </c>
    </row>
    <row r="30" spans="1:4" x14ac:dyDescent="0.25">
      <c r="B30" s="11"/>
      <c r="C30" s="12" t="str">
        <f>IFERROR(VLOOKUP(A30,'[1]Services-Produits'!A14:B133,2,FALSE),"")</f>
        <v/>
      </c>
      <c r="D30" s="12" t="str">
        <f t="shared" si="0"/>
        <v/>
      </c>
    </row>
    <row r="31" spans="1:4" x14ac:dyDescent="0.25">
      <c r="B31" s="11"/>
      <c r="C31" s="12" t="str">
        <f>IFERROR(VLOOKUP(A31,'[1]Services-Produits'!A8:B127,2,FALSE),"")</f>
        <v/>
      </c>
      <c r="D31" s="12" t="str">
        <f t="shared" si="0"/>
        <v/>
      </c>
    </row>
    <row r="32" spans="1:4" x14ac:dyDescent="0.25">
      <c r="B32" s="11"/>
      <c r="C32" s="12" t="str">
        <f>IFERROR(VLOOKUP(A32,'[1]Services-Produits'!A9:B128,2,FALSE),"")</f>
        <v/>
      </c>
      <c r="D32" s="12" t="str">
        <f t="shared" si="0"/>
        <v/>
      </c>
    </row>
    <row r="33" spans="1:4" x14ac:dyDescent="0.25">
      <c r="B33" s="11"/>
      <c r="C33" s="12" t="str">
        <f>IFERROR(VLOOKUP(A33,'[1]Services-Produits'!A10:B129,2,FALSE),"")</f>
        <v/>
      </c>
      <c r="D33" s="12" t="str">
        <f t="shared" si="0"/>
        <v/>
      </c>
    </row>
    <row r="34" spans="1:4" x14ac:dyDescent="0.25">
      <c r="B34" s="11"/>
      <c r="C34" s="12" t="str">
        <f>IFERROR(VLOOKUP(A34,'[1]Services-Produits'!A11:B130,2,FALSE),"")</f>
        <v/>
      </c>
      <c r="D34" s="12" t="str">
        <f t="shared" si="0"/>
        <v/>
      </c>
    </row>
    <row r="35" spans="1:4" x14ac:dyDescent="0.25">
      <c r="B35" s="11"/>
      <c r="C35" s="12" t="str">
        <f>IFERROR(VLOOKUP(A35,'[1]Services-Produits'!A12:B131,2,FALSE),"")</f>
        <v/>
      </c>
      <c r="D35" s="12" t="str">
        <f t="shared" si="0"/>
        <v/>
      </c>
    </row>
    <row r="36" spans="1:4" x14ac:dyDescent="0.25">
      <c r="B36" s="11"/>
      <c r="C36" s="12" t="str">
        <f>IFERROR(VLOOKUP(A36,'[1]Services-Produits'!A13:B132,2,FALSE),"")</f>
        <v/>
      </c>
      <c r="D36" s="12" t="str">
        <f t="shared" si="0"/>
        <v/>
      </c>
    </row>
    <row r="37" spans="1:4" x14ac:dyDescent="0.25">
      <c r="B37" s="11"/>
      <c r="C37" s="12" t="str">
        <f>IFERROR(VLOOKUP(A37,'[1]Services-Produits'!A14:B133,2,FALSE),"")</f>
        <v/>
      </c>
    </row>
    <row r="38" spans="1:4" ht="15.75" x14ac:dyDescent="0.25">
      <c r="A38" s="9" t="s">
        <v>26</v>
      </c>
      <c r="B38" s="13"/>
      <c r="C38" s="14"/>
      <c r="D38" s="15">
        <f>SUM(D17:D37)</f>
        <v>31674.63</v>
      </c>
    </row>
    <row r="39" spans="1:4" x14ac:dyDescent="0.25">
      <c r="C39" s="12"/>
    </row>
    <row r="40" spans="1:4" x14ac:dyDescent="0.25">
      <c r="A40" s="10" t="s">
        <v>27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Header>&amp;C&amp;G</oddHeader>
    <oddFooter>&amp;L&amp;G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Chan Choi Moi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2023-12-22T21:21:51Z</dcterms:created>
  <dcterms:modified xsi:type="dcterms:W3CDTF">2023-12-22T21:23:05Z</dcterms:modified>
</cp:coreProperties>
</file>