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Belano medical\"/>
    </mc:Choice>
  </mc:AlternateContent>
  <xr:revisionPtr revIDLastSave="0" documentId="13_ncr:1_{1AD790E8-6570-4A52-9D5A-6A57E3740761}" xr6:coauthVersionLast="47" xr6:coauthVersionMax="47" xr10:uidLastSave="{00000000-0000-0000-0000-000000000000}"/>
  <bookViews>
    <workbookView xWindow="-12" yWindow="96" windowWidth="21468" windowHeight="12000" activeTab="1" xr2:uid="{148FAD83-7213-4CD9-99CA-CA542A4CF183}"/>
  </bookViews>
  <sheets>
    <sheet name="Calculation 14.12.24" sheetId="1" r:id="rId1"/>
    <sheet name="Calculation 15.12.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3" i="2"/>
  <c r="H3" i="2" s="1"/>
  <c r="E7" i="2"/>
  <c r="D11" i="2"/>
  <c r="E11" i="2" s="1"/>
  <c r="D10" i="2"/>
  <c r="E10" i="2" s="1"/>
  <c r="D9" i="2"/>
  <c r="E9" i="2" s="1"/>
  <c r="D8" i="2"/>
  <c r="E8" i="2" s="1"/>
  <c r="D7" i="2"/>
  <c r="D6" i="2"/>
  <c r="E6" i="2" s="1"/>
  <c r="D5" i="2"/>
  <c r="E5" i="2" s="1"/>
  <c r="D4" i="2"/>
  <c r="E4" i="2" s="1"/>
  <c r="D3" i="2"/>
  <c r="E3" i="2" s="1"/>
  <c r="J9" i="1"/>
  <c r="J10" i="1"/>
  <c r="J11" i="1"/>
  <c r="J3" i="1"/>
  <c r="L4" i="1"/>
  <c r="L5" i="1"/>
  <c r="L6" i="1"/>
  <c r="L7" i="1"/>
  <c r="L8" i="1"/>
  <c r="L9" i="1"/>
  <c r="L10" i="1"/>
  <c r="L11" i="1"/>
  <c r="L3" i="1"/>
  <c r="E9" i="1"/>
  <c r="E11" i="1"/>
  <c r="I4" i="1"/>
  <c r="J4" i="1" s="1"/>
  <c r="I5" i="1"/>
  <c r="J5" i="1" s="1"/>
  <c r="I6" i="1"/>
  <c r="J6" i="1" s="1"/>
  <c r="I7" i="1"/>
  <c r="J7" i="1" s="1"/>
  <c r="I8" i="1"/>
  <c r="J8" i="1" s="1"/>
  <c r="I9" i="1"/>
  <c r="I10" i="1"/>
  <c r="I11" i="1"/>
  <c r="I3" i="1"/>
  <c r="E5" i="1"/>
  <c r="F5" i="1" s="1"/>
  <c r="G5" i="1" s="1"/>
  <c r="E6" i="1"/>
  <c r="F6" i="1" s="1"/>
  <c r="G6" i="1" s="1"/>
  <c r="E7" i="1"/>
  <c r="F7" i="1" s="1"/>
  <c r="G7" i="1" s="1"/>
  <c r="E8" i="1"/>
  <c r="E10" i="1"/>
  <c r="E3" i="1"/>
  <c r="E4" i="1"/>
  <c r="F4" i="1" l="1"/>
  <c r="G4" i="1" s="1"/>
  <c r="F11" i="1"/>
  <c r="G11" i="1" s="1"/>
  <c r="F10" i="1"/>
  <c r="G10" i="1" s="1"/>
  <c r="F9" i="1"/>
  <c r="G9" i="1" s="1"/>
  <c r="F8" i="1"/>
  <c r="G8" i="1" s="1"/>
  <c r="F3" i="1"/>
  <c r="G3" i="1" s="1"/>
</calcChain>
</file>

<file path=xl/sharedStrings.xml><?xml version="1.0" encoding="utf-8"?>
<sst xmlns="http://schemas.openxmlformats.org/spreadsheetml/2006/main" count="29" uniqueCount="25">
  <si>
    <t>costs</t>
  </si>
  <si>
    <t>Serum</t>
  </si>
  <si>
    <t>Emulsion</t>
  </si>
  <si>
    <t>Rich Lotion</t>
  </si>
  <si>
    <t>PTJ Price</t>
  </si>
  <si>
    <t>Shiping Costs</t>
  </si>
  <si>
    <t>Distributor USA Price</t>
  </si>
  <si>
    <t>Distributor USA Profit (IDR)</t>
  </si>
  <si>
    <t>Distributor USA Profit in %</t>
  </si>
  <si>
    <t>Reseller Profit in %</t>
  </si>
  <si>
    <t>Number of produced bottles</t>
  </si>
  <si>
    <t>Reseller Price (E.U. Price -40%) in IDR</t>
  </si>
  <si>
    <t>USD --&gt; IDR</t>
  </si>
  <si>
    <t>End User Price promo in IDR</t>
  </si>
  <si>
    <t>End User Price in USD</t>
  </si>
  <si>
    <t>Reseller Price in USD</t>
  </si>
  <si>
    <t>Profit in %</t>
  </si>
  <si>
    <t>PTJ price</t>
  </si>
  <si>
    <t>Selling price to End-User in USA(IDR)     =     PTJ price     +     (Profit in %/100)*(PTJ price)     +     400K</t>
  </si>
  <si>
    <t>Exchange rate 
USD --&gt; IDR</t>
  </si>
  <si>
    <t>Selling price in Indonesia
(IDR)</t>
  </si>
  <si>
    <t>Selling price to End-User in USA 
(IDR)</t>
  </si>
  <si>
    <t>Reseller price including Shiping cost 
(IDR)</t>
  </si>
  <si>
    <t>Selling price to End-User in USA 
(USD)</t>
  </si>
  <si>
    <t>Reseller price including shiping costs 
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</si>
</sst>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USD]\ #,##0.00"/>
    <numFmt numFmtId="165" formatCode="_ [$USD]\ * #,##0.00_ ;_ [$USD]\ * \-#,##0.00_ ;_ [$USD]\ * &quot;-&quot;??_ ;_ @_ "/>
    <numFmt numFmtId="166" formatCode="[$IDR]\ 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3" fontId="0" fillId="0" borderId="1" xfId="0" applyNumberForma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9" fontId="3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1" fillId="0" borderId="0" xfId="0" applyFont="1"/>
    <xf numFmtId="0" fontId="5" fillId="0" borderId="0" xfId="0" applyFont="1"/>
    <xf numFmtId="166" fontId="2" fillId="2" borderId="1" xfId="0" applyNumberFormat="1" applyFont="1" applyFill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9" fontId="1" fillId="0" borderId="1" xfId="0" applyNumberFormat="1" applyFont="1" applyFill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225C-BA7C-41F2-9614-F8BA7774C380}">
  <dimension ref="A2:O11"/>
  <sheetViews>
    <sheetView workbookViewId="0">
      <selection activeCell="A2" sqref="A2:O11"/>
    </sheetView>
  </sheetViews>
  <sheetFormatPr baseColWidth="10" defaultRowHeight="14.4" x14ac:dyDescent="0.3"/>
  <cols>
    <col min="2" max="12" width="11.5546875" style="18"/>
    <col min="14" max="14" width="11.5546875" style="18"/>
  </cols>
  <sheetData>
    <row r="2" spans="1:15" ht="57.6" x14ac:dyDescent="0.3">
      <c r="A2" s="2"/>
      <c r="B2" s="7" t="s">
        <v>0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11</v>
      </c>
      <c r="J2" s="7" t="s">
        <v>15</v>
      </c>
      <c r="K2" s="7" t="s">
        <v>13</v>
      </c>
      <c r="L2" s="7" t="s">
        <v>14</v>
      </c>
      <c r="M2" s="7" t="s">
        <v>10</v>
      </c>
      <c r="N2" s="7" t="s">
        <v>12</v>
      </c>
      <c r="O2" s="2"/>
    </row>
    <row r="3" spans="1:15" x14ac:dyDescent="0.3">
      <c r="A3" s="4" t="s">
        <v>1</v>
      </c>
      <c r="B3" s="10">
        <v>189881</v>
      </c>
      <c r="C3" s="11">
        <v>780000</v>
      </c>
      <c r="D3" s="11">
        <v>400000</v>
      </c>
      <c r="E3" s="11">
        <f>C3+D3</f>
        <v>1180000</v>
      </c>
      <c r="F3" s="11">
        <f>I3-E3</f>
        <v>-65714.285714285681</v>
      </c>
      <c r="G3" s="12">
        <f>F3/E3</f>
        <v>-5.5690072639225152E-2</v>
      </c>
      <c r="H3" s="13">
        <v>0.4</v>
      </c>
      <c r="I3" s="11">
        <f>K3/(1 +H3)</f>
        <v>1114285.7142857143</v>
      </c>
      <c r="J3" s="20">
        <f>I3/N3</f>
        <v>69.490845917412798</v>
      </c>
      <c r="K3" s="11">
        <v>1560000</v>
      </c>
      <c r="L3" s="20">
        <f>K3/N3</f>
        <v>97.287184284377929</v>
      </c>
      <c r="M3" s="14">
        <v>2707</v>
      </c>
      <c r="N3" s="14">
        <v>16035</v>
      </c>
      <c r="O3" s="5"/>
    </row>
    <row r="4" spans="1:15" x14ac:dyDescent="0.3">
      <c r="A4" s="4"/>
      <c r="B4" s="10">
        <v>189881</v>
      </c>
      <c r="C4" s="11">
        <v>780000</v>
      </c>
      <c r="D4" s="11">
        <v>400000</v>
      </c>
      <c r="E4" s="11">
        <f t="shared" ref="E4:E5" si="0">C4+D4</f>
        <v>1180000</v>
      </c>
      <c r="F4" s="11">
        <f t="shared" ref="F4:F11" si="1">I4-E4</f>
        <v>20000</v>
      </c>
      <c r="G4" s="12">
        <f t="shared" ref="G4:G11" si="2">F4/E4</f>
        <v>1.6949152542372881E-2</v>
      </c>
      <c r="H4" s="13">
        <v>0.3</v>
      </c>
      <c r="I4" s="11">
        <f t="shared" ref="I4:I11" si="3">K4/(1 +H4)</f>
        <v>1200000</v>
      </c>
      <c r="J4" s="20">
        <f t="shared" ref="J4:J11" si="4">I4/N4</f>
        <v>74.836295603367631</v>
      </c>
      <c r="K4" s="11">
        <v>1560000</v>
      </c>
      <c r="L4" s="20">
        <f t="shared" ref="L4:L11" si="5">K4/N4</f>
        <v>97.287184284377929</v>
      </c>
      <c r="M4" s="14">
        <v>2707</v>
      </c>
      <c r="N4" s="14">
        <v>16035</v>
      </c>
      <c r="O4" s="5"/>
    </row>
    <row r="5" spans="1:15" x14ac:dyDescent="0.3">
      <c r="A5" s="4"/>
      <c r="B5" s="10">
        <v>189881</v>
      </c>
      <c r="C5" s="11">
        <v>780000</v>
      </c>
      <c r="D5" s="11">
        <v>400000</v>
      </c>
      <c r="E5" s="11">
        <f t="shared" si="0"/>
        <v>1180000</v>
      </c>
      <c r="F5" s="11">
        <f t="shared" si="1"/>
        <v>120000</v>
      </c>
      <c r="G5" s="12">
        <f t="shared" si="2"/>
        <v>0.10169491525423729</v>
      </c>
      <c r="H5" s="13">
        <v>0.2</v>
      </c>
      <c r="I5" s="11">
        <f t="shared" si="3"/>
        <v>1300000</v>
      </c>
      <c r="J5" s="20">
        <f t="shared" si="4"/>
        <v>81.072653570314941</v>
      </c>
      <c r="K5" s="11">
        <v>1560000</v>
      </c>
      <c r="L5" s="20">
        <f t="shared" si="5"/>
        <v>97.287184284377929</v>
      </c>
      <c r="M5" s="14">
        <v>2707</v>
      </c>
      <c r="N5" s="14">
        <v>16035</v>
      </c>
      <c r="O5" s="5"/>
    </row>
    <row r="6" spans="1:15" x14ac:dyDescent="0.3">
      <c r="A6" s="3" t="s">
        <v>3</v>
      </c>
      <c r="B6" s="15">
        <v>203843</v>
      </c>
      <c r="C6" s="8">
        <v>700000</v>
      </c>
      <c r="D6" s="17">
        <v>400000</v>
      </c>
      <c r="E6" s="8">
        <f t="shared" ref="E6:E11" si="6">C6+D6</f>
        <v>1100000</v>
      </c>
      <c r="F6" s="8">
        <f t="shared" si="1"/>
        <v>-97142.857142857043</v>
      </c>
      <c r="G6" s="9">
        <f t="shared" si="2"/>
        <v>-8.8311688311688216E-2</v>
      </c>
      <c r="H6" s="16">
        <v>0.4</v>
      </c>
      <c r="I6" s="17">
        <f t="shared" si="3"/>
        <v>1002857.142857143</v>
      </c>
      <c r="J6" s="21">
        <f t="shared" si="4"/>
        <v>62.54176132567153</v>
      </c>
      <c r="K6" s="8">
        <v>1404000</v>
      </c>
      <c r="L6" s="21">
        <f t="shared" si="5"/>
        <v>87.558465855940128</v>
      </c>
      <c r="M6" s="6">
        <v>1663</v>
      </c>
      <c r="N6" s="22">
        <v>16035</v>
      </c>
      <c r="O6" s="1"/>
    </row>
    <row r="7" spans="1:15" x14ac:dyDescent="0.3">
      <c r="A7" s="3"/>
      <c r="B7" s="15">
        <v>203843</v>
      </c>
      <c r="C7" s="8">
        <v>700000</v>
      </c>
      <c r="D7" s="17">
        <v>400000</v>
      </c>
      <c r="E7" s="8">
        <f t="shared" si="6"/>
        <v>1100000</v>
      </c>
      <c r="F7" s="8">
        <f t="shared" si="1"/>
        <v>-20000</v>
      </c>
      <c r="G7" s="9">
        <f t="shared" si="2"/>
        <v>-1.8181818181818181E-2</v>
      </c>
      <c r="H7" s="16">
        <v>0.3</v>
      </c>
      <c r="I7" s="17">
        <f t="shared" si="3"/>
        <v>1080000</v>
      </c>
      <c r="J7" s="21">
        <f t="shared" si="4"/>
        <v>67.352666043030865</v>
      </c>
      <c r="K7" s="8">
        <v>1404000</v>
      </c>
      <c r="L7" s="21">
        <f t="shared" si="5"/>
        <v>87.558465855940128</v>
      </c>
      <c r="M7" s="6">
        <v>1663</v>
      </c>
      <c r="N7" s="22">
        <v>16035</v>
      </c>
      <c r="O7" s="1"/>
    </row>
    <row r="8" spans="1:15" x14ac:dyDescent="0.3">
      <c r="A8" s="3"/>
      <c r="B8" s="15">
        <v>203843</v>
      </c>
      <c r="C8" s="8">
        <v>700000</v>
      </c>
      <c r="D8" s="17">
        <v>400000</v>
      </c>
      <c r="E8" s="8">
        <f t="shared" si="6"/>
        <v>1100000</v>
      </c>
      <c r="F8" s="8">
        <f t="shared" si="1"/>
        <v>70000</v>
      </c>
      <c r="G8" s="9">
        <f t="shared" si="2"/>
        <v>6.363636363636363E-2</v>
      </c>
      <c r="H8" s="16">
        <v>0.2</v>
      </c>
      <c r="I8" s="17">
        <f t="shared" si="3"/>
        <v>1170000</v>
      </c>
      <c r="J8" s="21">
        <f t="shared" si="4"/>
        <v>72.965388213283447</v>
      </c>
      <c r="K8" s="8">
        <v>1404000</v>
      </c>
      <c r="L8" s="21">
        <f t="shared" si="5"/>
        <v>87.558465855940128</v>
      </c>
      <c r="M8" s="6">
        <v>1663</v>
      </c>
      <c r="N8" s="22">
        <v>16035</v>
      </c>
      <c r="O8" s="1"/>
    </row>
    <row r="9" spans="1:15" x14ac:dyDescent="0.3">
      <c r="A9" s="4" t="s">
        <v>2</v>
      </c>
      <c r="B9" s="10">
        <v>156739</v>
      </c>
      <c r="C9" s="11">
        <v>595000</v>
      </c>
      <c r="D9" s="11">
        <v>400000</v>
      </c>
      <c r="E9" s="11">
        <f t="shared" si="6"/>
        <v>995000</v>
      </c>
      <c r="F9" s="11">
        <f t="shared" si="1"/>
        <v>-146428.57142857136</v>
      </c>
      <c r="G9" s="12">
        <f t="shared" si="2"/>
        <v>-0.1471643933955491</v>
      </c>
      <c r="H9" s="13">
        <v>0.4</v>
      </c>
      <c r="I9" s="11">
        <f t="shared" si="3"/>
        <v>848571.42857142864</v>
      </c>
      <c r="J9" s="20">
        <f t="shared" si="4"/>
        <v>52.919951890952831</v>
      </c>
      <c r="K9" s="11">
        <v>1188000</v>
      </c>
      <c r="L9" s="20">
        <f t="shared" si="5"/>
        <v>74.087932647333957</v>
      </c>
      <c r="M9" s="14">
        <v>1789</v>
      </c>
      <c r="N9" s="14">
        <v>16035</v>
      </c>
      <c r="O9" s="5"/>
    </row>
    <row r="10" spans="1:15" x14ac:dyDescent="0.3">
      <c r="A10" s="5"/>
      <c r="B10" s="10">
        <v>156739</v>
      </c>
      <c r="C10" s="11">
        <v>595000</v>
      </c>
      <c r="D10" s="11">
        <v>400000</v>
      </c>
      <c r="E10" s="11">
        <f t="shared" si="6"/>
        <v>995000</v>
      </c>
      <c r="F10" s="11">
        <f t="shared" si="1"/>
        <v>-81153.846153846127</v>
      </c>
      <c r="G10" s="12">
        <f t="shared" si="2"/>
        <v>-8.1561654425976002E-2</v>
      </c>
      <c r="H10" s="13">
        <v>0.3</v>
      </c>
      <c r="I10" s="11">
        <f t="shared" si="3"/>
        <v>913846.15384615387</v>
      </c>
      <c r="J10" s="20">
        <f t="shared" si="4"/>
        <v>56.990717421026119</v>
      </c>
      <c r="K10" s="11">
        <v>1188000</v>
      </c>
      <c r="L10" s="20">
        <f t="shared" si="5"/>
        <v>74.087932647333957</v>
      </c>
      <c r="M10" s="14">
        <v>1789</v>
      </c>
      <c r="N10" s="14">
        <v>16035</v>
      </c>
      <c r="O10" s="5"/>
    </row>
    <row r="11" spans="1:15" x14ac:dyDescent="0.3">
      <c r="A11" s="5"/>
      <c r="B11" s="10">
        <v>156739</v>
      </c>
      <c r="C11" s="11">
        <v>595000</v>
      </c>
      <c r="D11" s="11">
        <v>400000</v>
      </c>
      <c r="E11" s="11">
        <f t="shared" si="6"/>
        <v>995000</v>
      </c>
      <c r="F11" s="11">
        <f t="shared" si="1"/>
        <v>-5000</v>
      </c>
      <c r="G11" s="12">
        <f t="shared" si="2"/>
        <v>-5.0251256281407036E-3</v>
      </c>
      <c r="H11" s="13">
        <v>0.2</v>
      </c>
      <c r="I11" s="11">
        <f t="shared" si="3"/>
        <v>990000</v>
      </c>
      <c r="J11" s="20">
        <f t="shared" si="4"/>
        <v>61.739943872778298</v>
      </c>
      <c r="K11" s="11">
        <v>1188000</v>
      </c>
      <c r="L11" s="20">
        <f t="shared" si="5"/>
        <v>74.087932647333957</v>
      </c>
      <c r="M11" s="14">
        <v>1789</v>
      </c>
      <c r="N11" s="14">
        <v>16035</v>
      </c>
      <c r="O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F56E-F7D0-4DEF-BEE6-45B6C04EBC34}">
  <dimension ref="A2:J13"/>
  <sheetViews>
    <sheetView showGridLines="0" tabSelected="1" workbookViewId="0">
      <selection activeCell="J14" sqref="J14"/>
    </sheetView>
  </sheetViews>
  <sheetFormatPr baseColWidth="10" defaultRowHeight="14.4" x14ac:dyDescent="0.3"/>
  <cols>
    <col min="4" max="4" width="15.33203125" customWidth="1"/>
    <col min="5" max="5" width="14.77734375" customWidth="1"/>
    <col min="7" max="7" width="13.33203125" customWidth="1"/>
    <col min="9" max="9" width="12" bestFit="1" customWidth="1"/>
  </cols>
  <sheetData>
    <row r="2" spans="1:10" ht="57.6" x14ac:dyDescent="0.3">
      <c r="A2" s="2"/>
      <c r="B2" s="7" t="s">
        <v>17</v>
      </c>
      <c r="C2" s="7" t="s">
        <v>5</v>
      </c>
      <c r="D2" s="7" t="s">
        <v>22</v>
      </c>
      <c r="E2" s="7" t="s">
        <v>24</v>
      </c>
      <c r="F2" s="7" t="s">
        <v>16</v>
      </c>
      <c r="G2" s="7" t="s">
        <v>21</v>
      </c>
      <c r="H2" s="7" t="s">
        <v>23</v>
      </c>
      <c r="I2" s="7" t="s">
        <v>20</v>
      </c>
      <c r="J2" s="7" t="s">
        <v>19</v>
      </c>
    </row>
    <row r="3" spans="1:10" x14ac:dyDescent="0.3">
      <c r="A3" s="4" t="s">
        <v>1</v>
      </c>
      <c r="B3" s="25">
        <v>780000</v>
      </c>
      <c r="C3" s="25">
        <v>400000</v>
      </c>
      <c r="D3" s="31">
        <f>B3+C3</f>
        <v>1180000</v>
      </c>
      <c r="E3" s="23">
        <f>D3/J3</f>
        <v>73.589024009978175</v>
      </c>
      <c r="F3" s="33">
        <v>0.4</v>
      </c>
      <c r="G3" s="35">
        <f>B3+B3*F3+C3</f>
        <v>1492000</v>
      </c>
      <c r="H3" s="19">
        <f>G3/J3</f>
        <v>93.046460866853764</v>
      </c>
      <c r="I3" s="25">
        <v>1560000</v>
      </c>
      <c r="J3" s="14">
        <v>16035</v>
      </c>
    </row>
    <row r="4" spans="1:10" x14ac:dyDescent="0.3">
      <c r="A4" s="4"/>
      <c r="B4" s="25">
        <v>780000</v>
      </c>
      <c r="C4" s="25">
        <v>400000</v>
      </c>
      <c r="D4" s="31">
        <f t="shared" ref="D4:D11" si="0">B4+C4</f>
        <v>1180000</v>
      </c>
      <c r="E4" s="23">
        <f>D4/J4</f>
        <v>73.589024009978175</v>
      </c>
      <c r="F4" s="33">
        <v>0.3</v>
      </c>
      <c r="G4" s="35">
        <f t="shared" ref="G4:G11" si="1">B4+B4*F4+C4</f>
        <v>1414000</v>
      </c>
      <c r="H4" s="19">
        <f>G4/J4</f>
        <v>88.182101652634856</v>
      </c>
      <c r="I4" s="25">
        <v>1560000</v>
      </c>
      <c r="J4" s="14">
        <v>16035</v>
      </c>
    </row>
    <row r="5" spans="1:10" x14ac:dyDescent="0.3">
      <c r="A5" s="4"/>
      <c r="B5" s="25">
        <v>780000</v>
      </c>
      <c r="C5" s="25">
        <v>400000</v>
      </c>
      <c r="D5" s="31">
        <f t="shared" si="0"/>
        <v>1180000</v>
      </c>
      <c r="E5" s="23">
        <f>D5/J5</f>
        <v>73.589024009978175</v>
      </c>
      <c r="F5" s="33">
        <v>0.2</v>
      </c>
      <c r="G5" s="35">
        <f t="shared" si="1"/>
        <v>1336000</v>
      </c>
      <c r="H5" s="19">
        <f>G5/J5</f>
        <v>83.317742438415962</v>
      </c>
      <c r="I5" s="25">
        <v>1560000</v>
      </c>
      <c r="J5" s="14">
        <v>16035</v>
      </c>
    </row>
    <row r="6" spans="1:10" x14ac:dyDescent="0.3">
      <c r="A6" s="3" t="s">
        <v>3</v>
      </c>
      <c r="B6" s="26">
        <v>700000</v>
      </c>
      <c r="C6" s="27">
        <v>400000</v>
      </c>
      <c r="D6" s="32">
        <f t="shared" si="0"/>
        <v>1100000</v>
      </c>
      <c r="E6" s="24">
        <f>D6/J6</f>
        <v>68.599937636420336</v>
      </c>
      <c r="F6" s="34">
        <v>0.4</v>
      </c>
      <c r="G6" s="36">
        <f t="shared" si="1"/>
        <v>1380000</v>
      </c>
      <c r="H6" s="28">
        <f>G6/J6</f>
        <v>86.06173994387278</v>
      </c>
      <c r="I6" s="26">
        <v>1404000</v>
      </c>
      <c r="J6" s="22">
        <v>16035</v>
      </c>
    </row>
    <row r="7" spans="1:10" x14ac:dyDescent="0.3">
      <c r="A7" s="3"/>
      <c r="B7" s="26">
        <v>700000</v>
      </c>
      <c r="C7" s="27">
        <v>400000</v>
      </c>
      <c r="D7" s="32">
        <f t="shared" si="0"/>
        <v>1100000</v>
      </c>
      <c r="E7" s="24">
        <f>D7/J7</f>
        <v>68.599937636420336</v>
      </c>
      <c r="F7" s="34">
        <v>0.3</v>
      </c>
      <c r="G7" s="36">
        <f t="shared" si="1"/>
        <v>1310000</v>
      </c>
      <c r="H7" s="28">
        <f>G7/J7</f>
        <v>81.696289367009669</v>
      </c>
      <c r="I7" s="26">
        <v>1404000</v>
      </c>
      <c r="J7" s="22">
        <v>16035</v>
      </c>
    </row>
    <row r="8" spans="1:10" x14ac:dyDescent="0.3">
      <c r="A8" s="3"/>
      <c r="B8" s="26">
        <v>700000</v>
      </c>
      <c r="C8" s="27">
        <v>400000</v>
      </c>
      <c r="D8" s="32">
        <f t="shared" si="0"/>
        <v>1100000</v>
      </c>
      <c r="E8" s="24">
        <f>D8/J8</f>
        <v>68.599937636420336</v>
      </c>
      <c r="F8" s="34">
        <v>0.2</v>
      </c>
      <c r="G8" s="36">
        <f t="shared" si="1"/>
        <v>1240000</v>
      </c>
      <c r="H8" s="28">
        <f>G8/J8</f>
        <v>77.330838790146558</v>
      </c>
      <c r="I8" s="26">
        <v>1404000</v>
      </c>
      <c r="J8" s="22">
        <v>16035</v>
      </c>
    </row>
    <row r="9" spans="1:10" x14ac:dyDescent="0.3">
      <c r="A9" s="4" t="s">
        <v>2</v>
      </c>
      <c r="B9" s="25">
        <v>595000</v>
      </c>
      <c r="C9" s="25">
        <v>400000</v>
      </c>
      <c r="D9" s="31">
        <f t="shared" si="0"/>
        <v>995000</v>
      </c>
      <c r="E9" s="23">
        <f>D9/J9</f>
        <v>62.051761771125662</v>
      </c>
      <c r="F9" s="33">
        <v>0.4</v>
      </c>
      <c r="G9" s="35">
        <f t="shared" si="1"/>
        <v>1233000</v>
      </c>
      <c r="H9" s="19">
        <f>G9/J9</f>
        <v>76.894293732460241</v>
      </c>
      <c r="I9" s="25">
        <v>1188000</v>
      </c>
      <c r="J9" s="14">
        <v>16035</v>
      </c>
    </row>
    <row r="10" spans="1:10" x14ac:dyDescent="0.3">
      <c r="A10" s="5"/>
      <c r="B10" s="25">
        <v>595000</v>
      </c>
      <c r="C10" s="25">
        <v>400000</v>
      </c>
      <c r="D10" s="31">
        <f t="shared" si="0"/>
        <v>995000</v>
      </c>
      <c r="E10" s="23">
        <f>D10/J10</f>
        <v>62.051761771125662</v>
      </c>
      <c r="F10" s="33">
        <v>0.3</v>
      </c>
      <c r="G10" s="35">
        <f t="shared" si="1"/>
        <v>1173500</v>
      </c>
      <c r="H10" s="19">
        <f>G10/J10</f>
        <v>73.183660742126591</v>
      </c>
      <c r="I10" s="25">
        <v>1188000</v>
      </c>
      <c r="J10" s="14">
        <v>16035</v>
      </c>
    </row>
    <row r="11" spans="1:10" x14ac:dyDescent="0.3">
      <c r="A11" s="5"/>
      <c r="B11" s="25">
        <v>595000</v>
      </c>
      <c r="C11" s="25">
        <v>400000</v>
      </c>
      <c r="D11" s="31">
        <f t="shared" si="0"/>
        <v>995000</v>
      </c>
      <c r="E11" s="23">
        <f>D11/J11</f>
        <v>62.051761771125662</v>
      </c>
      <c r="F11" s="33">
        <v>0.2</v>
      </c>
      <c r="G11" s="35">
        <f t="shared" si="1"/>
        <v>1114000</v>
      </c>
      <c r="H11" s="19">
        <f>G11/J11</f>
        <v>69.473027751792955</v>
      </c>
      <c r="I11" s="25">
        <v>1188000</v>
      </c>
      <c r="J11" s="14">
        <v>16035</v>
      </c>
    </row>
    <row r="13" spans="1:10" ht="15.6" x14ac:dyDescent="0.3">
      <c r="B13" s="30" t="s">
        <v>18</v>
      </c>
      <c r="C13" s="29"/>
      <c r="D13" s="29"/>
      <c r="E13" s="29"/>
      <c r="F13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Calculation 14.12.24</vt:lpstr>
      <vt:lpstr>Calculation 15.12.24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2024-12-14T19:23:20Z</dcterms:created>
  <dcterms:modified xsi:type="dcterms:W3CDTF">2024-12-15T16:58:37Z</dcterms:modified>
</cp:coreProperties>
</file>